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N:\AA UPDATED MASTERS FOR WEBSITE\"/>
    </mc:Choice>
  </mc:AlternateContent>
  <xr:revisionPtr revIDLastSave="0" documentId="13_ncr:1_{75E41CB5-9B7E-45B2-8840-7030D30B4338}" xr6:coauthVersionLast="47" xr6:coauthVersionMax="47" xr10:uidLastSave="{00000000-0000-0000-0000-000000000000}"/>
  <workbookProtection workbookAlgorithmName="SHA-512" workbookHashValue="AtjhyGAHneFE/Fxhhec9vyR1ESOb1Lfb1PovIOcKsZcdn3Hoh7roWjwYFQByZw8RcW/gW+KZtSHLdpciS2CDsQ==" workbookSaltValue="72TdwF3Fgd3YJpKvbkwGCA==" workbookSpinCount="100000" lockStructure="1"/>
  <bookViews>
    <workbookView xWindow="-38510" yWindow="-110" windowWidth="38620" windowHeight="21820" xr2:uid="{5C85A84A-1A73-4B57-8D60-6DC5B4D75EF1}"/>
  </bookViews>
  <sheets>
    <sheet name="WFH Simple" sheetId="1" r:id="rId1"/>
    <sheet name="WFH Actual Cost" sheetId="2" r:id="rId2"/>
    <sheet name="WFH Other Claims" sheetId="3" r:id="rId3"/>
    <sheet name="Summary" sheetId="4" r:id="rId4"/>
  </sheets>
  <definedNames>
    <definedName name="_xlnm.Print_Area" localSheetId="1">'WFH Actual Cost'!$A$1:$G$53,'WFH Actual Cost'!$I$1:$AM$46</definedName>
    <definedName name="_xlnm.Print_Area" localSheetId="2">'WFH Other Claims'!$A$1:$E$57</definedName>
    <definedName name="_xlnm.Print_Area" localSheetId="0">'WFH Simple'!$B$1:$AO$41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 l="1"/>
  <c r="AM19" i="2"/>
  <c r="D16" i="2" s="1"/>
  <c r="AM18" i="2"/>
  <c r="C16" i="2" s="1"/>
  <c r="AM17" i="2"/>
  <c r="D15" i="2" s="1"/>
  <c r="AM16" i="2"/>
  <c r="C15" i="2" s="1"/>
  <c r="B34" i="4"/>
  <c r="B23" i="4"/>
  <c r="B24" i="4"/>
  <c r="B25" i="4"/>
  <c r="B26" i="4"/>
  <c r="B27" i="4"/>
  <c r="B28" i="4"/>
  <c r="B29" i="4"/>
  <c r="B30" i="4"/>
  <c r="B31" i="4"/>
  <c r="B32" i="4"/>
  <c r="B33" i="4"/>
  <c r="B22" i="4"/>
  <c r="B20" i="4"/>
  <c r="B19" i="4"/>
  <c r="B18" i="4"/>
  <c r="B17" i="4"/>
  <c r="B16" i="4"/>
  <c r="A14" i="4"/>
  <c r="A7" i="4"/>
  <c r="F1" i="4"/>
  <c r="A2" i="4"/>
  <c r="B2" i="3" l="1"/>
  <c r="A20" i="2" l="1"/>
  <c r="A19" i="2"/>
  <c r="A18" i="2"/>
  <c r="AM48" i="2"/>
  <c r="AO43" i="2" s="1"/>
  <c r="AM47" i="2"/>
  <c r="E36" i="2"/>
  <c r="G16" i="2"/>
  <c r="F16" i="2"/>
  <c r="G15" i="2"/>
  <c r="F15" i="2"/>
  <c r="AM9" i="2"/>
  <c r="AM8" i="2"/>
  <c r="D13" i="2" s="1"/>
  <c r="G13" i="2" s="1"/>
  <c r="AM7" i="2"/>
  <c r="C13" i="2" s="1"/>
  <c r="F13" i="2" s="1"/>
  <c r="AM34" i="2"/>
  <c r="D19" i="2" s="1"/>
  <c r="G19" i="2" s="1"/>
  <c r="E48" i="3"/>
  <c r="E47" i="3"/>
  <c r="E46" i="3"/>
  <c r="E45" i="3"/>
  <c r="E44" i="3"/>
  <c r="E43" i="3"/>
  <c r="E42" i="3"/>
  <c r="E41" i="3"/>
  <c r="E40" i="3"/>
  <c r="E39" i="3"/>
  <c r="E38" i="3"/>
  <c r="E37" i="3"/>
  <c r="E36" i="3"/>
  <c r="E35" i="3"/>
  <c r="E34" i="3"/>
  <c r="E33" i="3"/>
  <c r="E32" i="3"/>
  <c r="E31" i="3"/>
  <c r="E30" i="3"/>
  <c r="E29" i="3"/>
  <c r="E26" i="3"/>
  <c r="E25" i="3"/>
  <c r="E16" i="3"/>
  <c r="E15" i="3"/>
  <c r="E14" i="3"/>
  <c r="E13" i="3"/>
  <c r="E12" i="3"/>
  <c r="E11" i="3"/>
  <c r="E10" i="3"/>
  <c r="AM29" i="2"/>
  <c r="C17" i="2" s="1"/>
  <c r="F17" i="2" s="1"/>
  <c r="AM25" i="2"/>
  <c r="C9" i="2" s="1"/>
  <c r="AM24" i="2"/>
  <c r="C8" i="2" s="1"/>
  <c r="AM23" i="2"/>
  <c r="C7" i="2" s="1"/>
  <c r="AM27" i="2"/>
  <c r="D8" i="2" s="1"/>
  <c r="G8" i="2" s="1"/>
  <c r="AM46" i="2"/>
  <c r="AM45" i="2"/>
  <c r="AM44" i="2"/>
  <c r="AM43" i="2"/>
  <c r="AO41" i="2" s="1"/>
  <c r="AM42" i="2"/>
  <c r="AM41" i="2"/>
  <c r="AM40" i="2"/>
  <c r="AM39" i="2"/>
  <c r="AM38" i="2"/>
  <c r="AM37" i="2"/>
  <c r="AM36" i="2"/>
  <c r="D20" i="2" s="1"/>
  <c r="G20" i="2" s="1"/>
  <c r="AM35" i="2"/>
  <c r="C20" i="2" s="1"/>
  <c r="AM33" i="2"/>
  <c r="AM32" i="2"/>
  <c r="AM31" i="2"/>
  <c r="C18" i="2" s="1"/>
  <c r="AM30" i="2"/>
  <c r="D17" i="2" s="1"/>
  <c r="G17" i="2" s="1"/>
  <c r="AM28" i="2"/>
  <c r="D9" i="2" s="1"/>
  <c r="G9" i="2" s="1"/>
  <c r="AM26" i="2"/>
  <c r="D7" i="2" s="1"/>
  <c r="G7" i="2" s="1"/>
  <c r="AM22" i="2"/>
  <c r="AM21" i="2"/>
  <c r="D8" i="3" s="1"/>
  <c r="AM20" i="2"/>
  <c r="AM15" i="2"/>
  <c r="AM14" i="2"/>
  <c r="D14" i="2" s="1"/>
  <c r="G14" i="2" s="1"/>
  <c r="AM13" i="2"/>
  <c r="C14" i="2" s="1"/>
  <c r="F14" i="2" s="1"/>
  <c r="AM12" i="2"/>
  <c r="AM11" i="2"/>
  <c r="D11" i="2" s="1"/>
  <c r="G11" i="2" s="1"/>
  <c r="AM10" i="2"/>
  <c r="C11" i="2" s="1"/>
  <c r="F11" i="2" s="1"/>
  <c r="AM6" i="2"/>
  <c r="AM5" i="2"/>
  <c r="AM4" i="2"/>
  <c r="L3" i="2"/>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E33" i="2"/>
  <c r="F28" i="2"/>
  <c r="F24" i="2"/>
  <c r="D9" i="3" l="1"/>
  <c r="E9" i="3" s="1"/>
  <c r="AO44" i="2"/>
  <c r="B43" i="2"/>
  <c r="E43" i="2" s="1"/>
  <c r="E12" i="4" s="1"/>
  <c r="F20" i="2"/>
  <c r="C19" i="2"/>
  <c r="F18" i="2"/>
  <c r="AO40" i="2"/>
  <c r="F19" i="2"/>
  <c r="D18" i="2"/>
  <c r="G18" i="2" s="1"/>
  <c r="F9" i="2"/>
  <c r="F7" i="2"/>
  <c r="F8" i="2"/>
  <c r="AO39" i="2"/>
  <c r="AO42" i="2"/>
  <c r="C30" i="2"/>
  <c r="E30" i="2" s="1"/>
  <c r="E10" i="4" s="1"/>
  <c r="B42" i="2"/>
  <c r="E42" i="2" s="1"/>
  <c r="B12" i="4" s="1"/>
  <c r="B38" i="2"/>
  <c r="B39" i="2"/>
  <c r="D6" i="3"/>
  <c r="E6" i="3" s="1"/>
  <c r="D7" i="3"/>
  <c r="E7" i="3" s="1"/>
  <c r="C29" i="2"/>
  <c r="E29" i="2" s="1"/>
  <c r="B10" i="4" s="1"/>
  <c r="D27" i="3"/>
  <c r="E27" i="3" s="1"/>
  <c r="C26" i="2"/>
  <c r="E26" i="2" s="1"/>
  <c r="E9" i="4" s="1"/>
  <c r="D28" i="3"/>
  <c r="E28" i="3" s="1"/>
  <c r="C25" i="2"/>
  <c r="E25" i="2" s="1"/>
  <c r="B9" i="4" s="1"/>
  <c r="C12" i="2"/>
  <c r="F12" i="2" s="1"/>
  <c r="E8" i="3"/>
  <c r="C10" i="2"/>
  <c r="F10" i="2" s="1"/>
  <c r="D10" i="2"/>
  <c r="G10" i="2" s="1"/>
  <c r="G22" i="2" s="1"/>
  <c r="D12" i="2"/>
  <c r="G12" i="2" s="1"/>
  <c r="E38" i="2"/>
  <c r="B11" i="4" s="1"/>
  <c r="E39" i="2"/>
  <c r="E11" i="4" s="1"/>
  <c r="B21" i="4" l="1"/>
  <c r="F21" i="2"/>
  <c r="B8" i="4" s="1"/>
  <c r="E17" i="3"/>
  <c r="B15" i="4" s="1"/>
  <c r="E49" i="3"/>
  <c r="E8" i="4"/>
  <c r="AN6" i="1"/>
  <c r="AN8" i="1"/>
  <c r="AN9" i="1"/>
  <c r="AN11" i="1"/>
  <c r="AN12" i="1"/>
  <c r="AN14" i="1"/>
  <c r="AN15" i="1"/>
  <c r="AN17" i="1"/>
  <c r="AN18" i="1"/>
  <c r="AN20" i="1"/>
  <c r="AN21" i="1"/>
  <c r="AN23" i="1"/>
  <c r="AN24" i="1"/>
  <c r="AN26" i="1"/>
  <c r="AN27" i="1"/>
  <c r="AN29" i="1"/>
  <c r="AN30" i="1"/>
  <c r="AN32" i="1"/>
  <c r="AN33" i="1"/>
  <c r="AN35" i="1"/>
  <c r="AN36" i="1"/>
  <c r="AN38" i="1"/>
  <c r="AN39" i="1"/>
  <c r="B2" i="1"/>
  <c r="AN5" i="1"/>
  <c r="AN41" i="1" l="1"/>
  <c r="AO41" i="1" s="1"/>
  <c r="B4" i="4" s="1"/>
  <c r="AN40" i="1"/>
  <c r="AO40" i="1" s="1"/>
  <c r="B3" i="4" s="1"/>
  <c r="C19" i="1"/>
  <c r="D19" i="1" s="1"/>
  <c r="E19" i="1" s="1"/>
  <c r="F19" i="1" s="1"/>
  <c r="G19" i="1" s="1"/>
  <c r="H19" i="1" s="1"/>
  <c r="I19" i="1" s="1"/>
  <c r="J19" i="1" s="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AF19" i="1" s="1"/>
  <c r="AG19" i="1" s="1"/>
  <c r="AH19" i="1" s="1"/>
  <c r="AI19" i="1" s="1"/>
  <c r="AJ19" i="1" s="1"/>
  <c r="AK19" i="1" s="1"/>
  <c r="AL19" i="1" s="1"/>
  <c r="AM19" i="1" s="1"/>
  <c r="C16" i="1"/>
  <c r="D16" i="1" s="1"/>
  <c r="E16" i="1" s="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AL16" i="1" s="1"/>
  <c r="AM16" i="1" s="1"/>
  <c r="C13" i="1"/>
  <c r="D13" i="1" s="1"/>
  <c r="E13" i="1" s="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AE13" i="1" s="1"/>
  <c r="AF13" i="1" s="1"/>
  <c r="AG13" i="1" s="1"/>
  <c r="AH13" i="1" s="1"/>
  <c r="AI13" i="1" s="1"/>
  <c r="AJ13" i="1" s="1"/>
  <c r="AK13" i="1" s="1"/>
  <c r="AL13" i="1" s="1"/>
  <c r="AM13" i="1" s="1"/>
  <c r="C10" i="1"/>
  <c r="D10" i="1" s="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C4" i="1"/>
  <c r="D4" i="1" s="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C22" i="1"/>
  <c r="D22" i="1" s="1"/>
  <c r="E22" i="1" s="1"/>
  <c r="F22" i="1" s="1"/>
  <c r="G22" i="1" s="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AF22" i="1" s="1"/>
  <c r="AG22" i="1" s="1"/>
  <c r="AH22" i="1" s="1"/>
  <c r="AI22" i="1" s="1"/>
  <c r="AJ22" i="1" s="1"/>
  <c r="AK22" i="1" s="1"/>
  <c r="AL22" i="1" s="1"/>
  <c r="AM22" i="1" s="1"/>
  <c r="C37" i="1"/>
  <c r="D37" i="1" s="1"/>
  <c r="E37" i="1" s="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AK37" i="1" s="1"/>
  <c r="AL37" i="1" s="1"/>
  <c r="AM37" i="1" s="1"/>
  <c r="C34" i="1"/>
  <c r="D34" i="1" s="1"/>
  <c r="E34" i="1" s="1"/>
  <c r="F34" i="1" s="1"/>
  <c r="G34" i="1" s="1"/>
  <c r="H34" i="1" s="1"/>
  <c r="C31" i="1"/>
  <c r="D31" i="1" s="1"/>
  <c r="E31" i="1" s="1"/>
  <c r="F31" i="1" s="1"/>
  <c r="G31" i="1" s="1"/>
  <c r="H31" i="1" s="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31" i="1" s="1"/>
  <c r="AF31" i="1" s="1"/>
  <c r="AG31" i="1" s="1"/>
  <c r="AH31" i="1" s="1"/>
  <c r="AI31" i="1" s="1"/>
  <c r="AJ31" i="1" s="1"/>
  <c r="AK31" i="1" s="1"/>
  <c r="AL31" i="1" s="1"/>
  <c r="AM31" i="1" s="1"/>
  <c r="C28" i="1"/>
  <c r="D28" i="1" s="1"/>
  <c r="E28" i="1" s="1"/>
  <c r="F28" i="1" s="1"/>
  <c r="G28" i="1" s="1"/>
  <c r="H28" i="1" s="1"/>
  <c r="I28" i="1" s="1"/>
  <c r="J28" i="1" s="1"/>
  <c r="K28" i="1" s="1"/>
  <c r="L28" i="1" s="1"/>
  <c r="M28" i="1" s="1"/>
  <c r="N28" i="1" s="1"/>
  <c r="O28" i="1" s="1"/>
  <c r="P28" i="1" s="1"/>
  <c r="Q28" i="1" s="1"/>
  <c r="R28" i="1" s="1"/>
  <c r="S28" i="1" s="1"/>
  <c r="T28" i="1" s="1"/>
  <c r="U28" i="1" s="1"/>
  <c r="V28" i="1" s="1"/>
  <c r="W28" i="1" s="1"/>
  <c r="X28" i="1" s="1"/>
  <c r="Y28" i="1" s="1"/>
  <c r="Z28" i="1" s="1"/>
  <c r="AA28" i="1" s="1"/>
  <c r="AB28" i="1" s="1"/>
  <c r="AC28" i="1" s="1"/>
  <c r="AD28" i="1" s="1"/>
  <c r="AE28" i="1" s="1"/>
  <c r="AF28" i="1" s="1"/>
  <c r="AG28" i="1" s="1"/>
  <c r="AH28" i="1" s="1"/>
  <c r="AI28" i="1" s="1"/>
  <c r="AJ28" i="1" s="1"/>
  <c r="AK28" i="1" s="1"/>
  <c r="AL28" i="1" s="1"/>
  <c r="AM28" i="1" s="1"/>
  <c r="C25" i="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I34" i="1" l="1"/>
  <c r="J34" i="1" s="1"/>
  <c r="K34" i="1" s="1"/>
  <c r="L34" i="1" s="1"/>
  <c r="M34" i="1" s="1"/>
  <c r="N34" i="1" s="1"/>
  <c r="O34" i="1" s="1"/>
  <c r="P34" i="1" s="1"/>
  <c r="Q34" i="1" s="1"/>
  <c r="R34" i="1" s="1"/>
  <c r="S34" i="1" s="1"/>
  <c r="T34" i="1" s="1"/>
  <c r="U34" i="1" s="1"/>
  <c r="V34" i="1" s="1"/>
  <c r="W34" i="1" s="1"/>
  <c r="X34" i="1" s="1"/>
  <c r="Y34" i="1" s="1"/>
  <c r="Z34" i="1" s="1"/>
  <c r="AA34" i="1" s="1"/>
  <c r="AB34" i="1" s="1"/>
  <c r="AC34" i="1" s="1"/>
  <c r="AD34" i="1" s="1"/>
  <c r="AE34" i="1" s="1"/>
  <c r="AF34" i="1" s="1"/>
  <c r="AG34" i="1" s="1"/>
  <c r="AH34" i="1" s="1"/>
  <c r="AI34" i="1" s="1"/>
  <c r="AJ34" i="1" s="1"/>
  <c r="AK34" i="1" s="1"/>
  <c r="AL34" i="1" s="1"/>
  <c r="AM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FST User</author>
    <author>Tristan Briers</author>
  </authors>
  <commentList>
    <comment ref="B6" authorId="0" shapeId="0" xr:uid="{0CD56DBA-6B43-413A-AFCD-2DE13E338E97}">
      <text>
        <r>
          <rPr>
            <sz val="9"/>
            <color indexed="81"/>
            <rFont val="Tahoma"/>
            <family val="2"/>
          </rPr>
          <t>Can usually be found on the unit's power supply or Manufacture's Website</t>
        </r>
      </text>
    </comment>
    <comment ref="E6" authorId="0" shapeId="0" xr:uid="{B5993D68-C7C1-4C70-9325-E95E5871FC1A}">
      <text>
        <r>
          <rPr>
            <sz val="9"/>
            <color indexed="81"/>
            <rFont val="Tahoma"/>
            <family val="2"/>
          </rPr>
          <t>The kW rate from you Electrical provider.  Record in dollars (so 24.9c becomes 0.249)
Prefilled with Aurora Tarif 31/41 rates on 9/2/23</t>
        </r>
      </text>
    </comment>
    <comment ref="A7" authorId="0" shapeId="0" xr:uid="{9F77409F-77B9-4540-A16B-AAF869980500}">
      <text>
        <r>
          <rPr>
            <sz val="9"/>
            <color indexed="81"/>
            <rFont val="Tahoma"/>
            <family val="2"/>
          </rPr>
          <t>Heat Pumps are usually on a different Tarif, double check kW rate.
If single system covers whole house, apportioning will be required.</t>
        </r>
      </text>
    </comment>
    <comment ref="A8" authorId="0" shapeId="0" xr:uid="{836A9089-0C3C-400F-9E9E-378302BB105E}">
      <text>
        <r>
          <rPr>
            <sz val="9"/>
            <color indexed="81"/>
            <rFont val="Tahoma"/>
            <family val="2"/>
          </rPr>
          <t>Heat Pumps are usually on a different Tarif, double check kW rate.
If single system covers whole house, apportioning will be required.</t>
        </r>
      </text>
    </comment>
    <comment ref="A14" authorId="1" shapeId="0" xr:uid="{53DBA6AE-A7A6-4AFF-AD29-D3BA2C82A9F6}">
      <text>
        <r>
          <rPr>
            <sz val="9"/>
            <color indexed="81"/>
            <rFont val="Tahoma"/>
            <family val="2"/>
          </rPr>
          <t>Formula assumes an average of 3 prints per minute</t>
        </r>
      </text>
    </comment>
    <comment ref="A15" authorId="0" shapeId="0" xr:uid="{AA861C4C-58D3-452D-86FB-467FEA81BB1B}">
      <text>
        <r>
          <rPr>
            <sz val="9"/>
            <color indexed="81"/>
            <rFont val="Tahoma"/>
            <family val="2"/>
          </rPr>
          <t>USB Powered scanners draw roughly 0.000032kW</t>
        </r>
      </text>
    </comment>
    <comment ref="I20" authorId="1" shapeId="0" xr:uid="{8ACC1127-27B9-45E0-AA73-AF6F6265533E}">
      <text>
        <r>
          <rPr>
            <sz val="9"/>
            <color indexed="81"/>
            <rFont val="Tahoma"/>
            <family val="2"/>
          </rPr>
          <t>A "use" is any time you pick up the phone to use for any purpose.</t>
        </r>
      </text>
    </comment>
    <comment ref="I21" authorId="1" shapeId="0" xr:uid="{CC29B653-67F6-46DD-B927-57558E2EE614}">
      <text>
        <r>
          <rPr>
            <sz val="9"/>
            <color indexed="81"/>
            <rFont val="Tahoma"/>
            <family val="2"/>
          </rPr>
          <t>A "use" is any time you pick up the phone to use for any purpose.</t>
        </r>
      </text>
    </comment>
    <comment ref="I22" authorId="1" shapeId="0" xr:uid="{8FE87492-3DD1-412A-B4E7-5137C298C699}">
      <text>
        <r>
          <rPr>
            <sz val="9"/>
            <color indexed="81"/>
            <rFont val="Tahoma"/>
            <family val="2"/>
          </rPr>
          <t>A "use" is any time you pick up the phone to use for any purpose.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Office User</author>
    <author>Tristan Briers</author>
  </authors>
  <commentList>
    <comment ref="B2" authorId="0" shapeId="0" xr:uid="{EDD5D171-EE12-4D05-A7A7-ED6E7ED31ECB}">
      <text>
        <r>
          <rPr>
            <sz val="9"/>
            <color indexed="81"/>
            <rFont val="Tahoma"/>
            <family val="2"/>
          </rPr>
          <t>Name set on Actual Cost sheet.</t>
        </r>
      </text>
    </comment>
    <comment ref="D6" authorId="1" shapeId="0" xr:uid="{3170A15A-4770-42E4-BBED-424B46C71263}">
      <text>
        <r>
          <rPr>
            <sz val="9"/>
            <color indexed="81"/>
            <rFont val="Tahoma"/>
            <family val="2"/>
          </rPr>
          <t>Percentage Based off Computer Usage on Actual Costs sheet</t>
        </r>
      </text>
    </comment>
    <comment ref="D7" authorId="1" shapeId="0" xr:uid="{6C72D17E-53D6-49E1-94A3-994E68E9A70F}">
      <text>
        <r>
          <rPr>
            <sz val="9"/>
            <color indexed="81"/>
            <rFont val="Tahoma"/>
            <family val="2"/>
          </rPr>
          <t>Percentage based off Laptop Use on Actual Costs Page</t>
        </r>
      </text>
    </comment>
    <comment ref="D8" authorId="1" shapeId="0" xr:uid="{290159A5-DD32-4220-B336-6972069E4071}">
      <text>
        <r>
          <rPr>
            <sz val="9"/>
            <color indexed="81"/>
            <rFont val="Tahoma"/>
            <family val="2"/>
          </rPr>
          <t>Percentage based on Mobile Uses on Actual Costs sheet</t>
        </r>
      </text>
    </comment>
    <comment ref="D9" authorId="1" shapeId="0" xr:uid="{C3C54A0A-70D2-428D-A15D-60A9C64A9E57}">
      <text>
        <r>
          <rPr>
            <sz val="9"/>
            <color indexed="81"/>
            <rFont val="Tahoma"/>
            <family val="2"/>
          </rPr>
          <t>Percentage based on Mobile Uses on Actual Costs sheet</t>
        </r>
      </text>
    </comment>
    <comment ref="D27" authorId="1" shapeId="0" xr:uid="{76318649-C191-4D73-8FE7-8D4554CB52B9}">
      <text>
        <r>
          <rPr>
            <sz val="9"/>
            <color indexed="81"/>
            <rFont val="Tahoma"/>
            <family val="2"/>
          </rPr>
          <t>Percentage based on Printer Use on Actual Costs sheet</t>
        </r>
      </text>
    </comment>
    <comment ref="D28" authorId="1" shapeId="0" xr:uid="{AD6E881A-5820-4B44-9468-BE994CD31ACB}">
      <text>
        <r>
          <rPr>
            <sz val="9"/>
            <color indexed="81"/>
            <rFont val="Tahoma"/>
            <family val="2"/>
          </rPr>
          <t>Percentage based on Printer Use on Actual Costs sheet</t>
        </r>
      </text>
    </comment>
  </commentList>
</comments>
</file>

<file path=xl/sharedStrings.xml><?xml version="1.0" encoding="utf-8"?>
<sst xmlns="http://schemas.openxmlformats.org/spreadsheetml/2006/main" count="270" uniqueCount="173">
  <si>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</si>
  <si>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</si>
  <si>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</si>
  <si>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</si>
  <si>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</si>
  <si>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</si>
  <si>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</si>
  <si>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</si>
  <si>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</si>
  <si>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</si>
  <si>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</si>
  <si>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</si>
  <si>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</si>
  <si>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</si>
  <si>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</si>
  <si>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</si>
  <si>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</si>
  <si>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</si>
  <si>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</si>
  <si>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Work Hours</t>
  </si>
  <si>
    <t>Total Working Hours</t>
  </si>
  <si>
    <t>Name:</t>
  </si>
  <si>
    <t>WORKING FROM HOME</t>
  </si>
  <si>
    <t>Actual Cost Worksheet</t>
  </si>
  <si>
    <t>Red tringles in corners of cells indicate notes, hover over to read.</t>
  </si>
  <si>
    <t>Electrical Goods</t>
  </si>
  <si>
    <t>Item</t>
  </si>
  <si>
    <t>Kilowatts Rating</t>
  </si>
  <si>
    <t>kW Rate</t>
  </si>
  <si>
    <t>Claim</t>
  </si>
  <si>
    <t>Computer (Desktop)</t>
  </si>
  <si>
    <t>Laptop</t>
  </si>
  <si>
    <t>Printer</t>
  </si>
  <si>
    <t>Scanner</t>
  </si>
  <si>
    <t>UPS</t>
  </si>
  <si>
    <t>Lights</t>
  </si>
  <si>
    <t>Total</t>
  </si>
  <si>
    <t>Mobile Phone Plan</t>
  </si>
  <si>
    <t>/per month</t>
  </si>
  <si>
    <t>Internet Plan</t>
  </si>
  <si>
    <t>Gas Heating</t>
  </si>
  <si>
    <t>per 8.5kg Gas Bottle replacement</t>
  </si>
  <si>
    <t>Number of Gas Bottles refills</t>
  </si>
  <si>
    <t>per 45kg Gas Bottle refill</t>
  </si>
  <si>
    <t>Bottle Rent (Yearly)</t>
  </si>
  <si>
    <t>Number of bottles</t>
  </si>
  <si>
    <t>Metered Gas Bill (Whole Year)</t>
  </si>
  <si>
    <t>Work Use</t>
  </si>
  <si>
    <t>Wood Heating</t>
  </si>
  <si>
    <t>Please note the all receipts and hours documentation for claims will need to be kept for a MINIMUM of five years, possibly longer if claims are carried forward onto future returns.  It is the Client's responsibility to retain this information and produce it if the ATO requests evidence.</t>
  </si>
  <si>
    <t>Date:</t>
  </si>
  <si>
    <t>Signed:</t>
  </si>
  <si>
    <t>Totals</t>
  </si>
  <si>
    <t>Work internet use</t>
  </si>
  <si>
    <t>Private internet use</t>
  </si>
  <si>
    <t>Work Printing (pages)</t>
  </si>
  <si>
    <t>Private Printing (pages)</t>
  </si>
  <si>
    <t>Work Phone uses</t>
  </si>
  <si>
    <t>Private Phone Uses</t>
  </si>
  <si>
    <t>Work hours with Lights on</t>
  </si>
  <si>
    <t>Gas Heating Work Use</t>
  </si>
  <si>
    <t>Gas Heating Private Use</t>
  </si>
  <si>
    <t>Wood Heating Work Use</t>
  </si>
  <si>
    <t>Wood Heating Private Use</t>
  </si>
  <si>
    <t>Work Heat Pump Heating Usage</t>
  </si>
  <si>
    <t>Work Heat Pump Cooling Usage</t>
  </si>
  <si>
    <t>Work Plug in Heater Usage</t>
  </si>
  <si>
    <t>Work Claim</t>
  </si>
  <si>
    <t>Work Total</t>
  </si>
  <si>
    <t>Purchases For Home Office</t>
  </si>
  <si>
    <t>Client Name:</t>
  </si>
  <si>
    <t>Only items over $300 require dates.</t>
  </si>
  <si>
    <t>New Office Equipment Purchases</t>
  </si>
  <si>
    <t>Date</t>
  </si>
  <si>
    <t>Cost</t>
  </si>
  <si>
    <t>% Private Use</t>
  </si>
  <si>
    <t>New Mobile Phone</t>
  </si>
  <si>
    <t>Mobile Accessories (Cables etc)</t>
  </si>
  <si>
    <t>Software</t>
  </si>
  <si>
    <t>Union  Fees</t>
  </si>
  <si>
    <t>Short Term Parking (Not related to commute)</t>
  </si>
  <si>
    <t>Supplies (Stationary, Printer Ink, Paper etc)</t>
  </si>
  <si>
    <t>Publications</t>
  </si>
  <si>
    <t>Printer Paper</t>
  </si>
  <si>
    <t>Printer Ink</t>
  </si>
  <si>
    <t>Clothing - Uniform</t>
  </si>
  <si>
    <t>Clothing - Protective</t>
  </si>
  <si>
    <t>Seminars/Workshops</t>
  </si>
  <si>
    <t>Travel - Airfares</t>
  </si>
  <si>
    <t>Travel - Registration</t>
  </si>
  <si>
    <t>Travel - Ground Travel</t>
  </si>
  <si>
    <t>Travel - Meals</t>
  </si>
  <si>
    <t>Sunglasses/Hat</t>
  </si>
  <si>
    <t>Sunscreen</t>
  </si>
  <si>
    <t>Professional Registration</t>
  </si>
  <si>
    <t>Police Check and WWVP</t>
  </si>
  <si>
    <t>Desktop Computer Work Use Hours</t>
  </si>
  <si>
    <t>Desktop Computer Private Use Hours</t>
  </si>
  <si>
    <t>Laptop Private Use Hours</t>
  </si>
  <si>
    <t>Laptop Work Use Hours</t>
  </si>
  <si>
    <t>Monitor 1</t>
  </si>
  <si>
    <t>Monitor 2</t>
  </si>
  <si>
    <t>Plug In Heater</t>
  </si>
  <si>
    <t>Heat Pump Heating</t>
  </si>
  <si>
    <t>Heap Pump Cooling</t>
  </si>
  <si>
    <t>Desktop Computer</t>
  </si>
  <si>
    <t>Laptop Computer</t>
  </si>
  <si>
    <t>Total Wood Bill for Year</t>
  </si>
  <si>
    <t>Stationery</t>
  </si>
  <si>
    <t>Travel - Accommodation</t>
  </si>
  <si>
    <t>Kilometres for Work (Not commuting)</t>
  </si>
  <si>
    <t>Item Name</t>
  </si>
  <si>
    <t>Electrical Item Name</t>
  </si>
  <si>
    <t>Work use of:</t>
  </si>
  <si>
    <t>Private use of:</t>
  </si>
  <si>
    <t>Work % =</t>
  </si>
  <si>
    <t>Private % =</t>
  </si>
  <si>
    <t>User 1</t>
  </si>
  <si>
    <t>Simple Claim Summary</t>
  </si>
  <si>
    <t>Financial Year Ending:</t>
  </si>
  <si>
    <t>Year Rate:</t>
  </si>
  <si>
    <t>Work Claim:</t>
  </si>
  <si>
    <t>Actual Costs Claim Summary</t>
  </si>
  <si>
    <t>Mobile Claim:</t>
  </si>
  <si>
    <t>Internet Claim:</t>
  </si>
  <si>
    <t>Gas Claim:</t>
  </si>
  <si>
    <t>Wood Claim:</t>
  </si>
  <si>
    <t>Equipment:</t>
  </si>
  <si>
    <t>Unions:</t>
  </si>
  <si>
    <t>Parking:</t>
  </si>
  <si>
    <t>Publications:</t>
  </si>
  <si>
    <t>Printing:</t>
  </si>
  <si>
    <t>Clothing - Uniform:</t>
  </si>
  <si>
    <t>Clothing - Protective:</t>
  </si>
  <si>
    <t>Seminars/Workshops:</t>
  </si>
  <si>
    <t>Travel - Airfares:</t>
  </si>
  <si>
    <t>Travel - Registration:</t>
  </si>
  <si>
    <t>Travel - Ground Travel:</t>
  </si>
  <si>
    <t>Travel - Accommodation:</t>
  </si>
  <si>
    <t>Travel - Meals:</t>
  </si>
  <si>
    <t>Sunglasses/Hat:</t>
  </si>
  <si>
    <t>Sunscreen:</t>
  </si>
  <si>
    <t>Professional Registration:</t>
  </si>
  <si>
    <t>Police Check and WWVP:</t>
  </si>
  <si>
    <t>Other:</t>
  </si>
  <si>
    <t>Electrical Claim:</t>
  </si>
  <si>
    <t>Kilometres:</t>
  </si>
  <si>
    <t>Stationary:</t>
  </si>
  <si>
    <t>Renaming the boxes in the "Other" section will update the relevant rows in the costs section, keeping the totals matched.
Times are to be entered as decimals, e.g. 3 hours 45 minutes is 3.75.
Sundays are Grey only to indicate week start, figures can be entered if needed.
Changing the date in the first cell (light yellow colour) will update the whole range.</t>
  </si>
  <si>
    <t>Work Scans</t>
  </si>
  <si>
    <t>Work UPS Hours</t>
  </si>
  <si>
    <t>Business Hours</t>
  </si>
  <si>
    <t>Total Business Hours</t>
  </si>
  <si>
    <t>Business internet use</t>
  </si>
  <si>
    <t>Business Claim</t>
  </si>
  <si>
    <t>Desktop Computer Business Use Hours</t>
  </si>
  <si>
    <t>Laptop Business Use Hours</t>
  </si>
  <si>
    <t>Business Printing (pages)</t>
  </si>
  <si>
    <t>Business Scans</t>
  </si>
  <si>
    <t>Business UPS Hours</t>
  </si>
  <si>
    <t>Business Phone Uses</t>
  </si>
  <si>
    <t>Business Total</t>
  </si>
  <si>
    <t>Business Use</t>
  </si>
  <si>
    <t>Business Heat Pump Heating Usage</t>
  </si>
  <si>
    <t>Business Heat Pump Cooling Usage</t>
  </si>
  <si>
    <t>Business Plug in Heater Usage</t>
  </si>
  <si>
    <t>Business hours with Lights on</t>
  </si>
  <si>
    <t>Business use of:</t>
  </si>
  <si>
    <t>Gas Heating Business Use</t>
  </si>
  <si>
    <t>Business % =</t>
  </si>
  <si>
    <t>Wood Heating Business Use</t>
  </si>
  <si>
    <t>Business Claim:</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</si>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</sst>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
    <numFmt numFmtId="165" formatCode="0.0"/>
    <numFmt numFmtId="166" formatCode="&quot;$&quot;#,##0.00000"/>
    <numFmt numFmtId="167" formatCode="&quot;$&quot;#,##0.00"/>
    <numFmt numFmtId="168" formatCode="&quot;$&quot;#,##0.000"/>
    <numFmt numFmtId="169" formatCode="[$-F800]dddd\,\ mmmm\ dd\,\ yyyy"/>
    <numFmt numFmtId="170" formatCode="d/mm/yyyy;@"/>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4" tint="0.79998168889431442"/>
      <name val="Calibri"/>
      <family val="2"/>
      <scheme val="minor"/>
    </font>
    <font>
      <sz val="20"/>
      <color theme="1"/>
      <name val="Calibri"/>
      <family val="2"/>
      <scheme val="minor"/>
    </font>
    <font>
      <sz val="9"/>
      <color indexed="81"/>
      <name val="Tahoma"/>
      <family val="2"/>
    </font>
    <font>
      <sz val="11"/>
      <color theme="1"/>
      <name val="Calibri"/>
      <family val="2"/>
      <scheme val="minor"/>
    </font>
    <font>
      <sz val="20"/>
      <color theme="0"/>
      <name val="Calibri"/>
      <family val="2"/>
      <scheme val="minor"/>
    </font>
    <font>
      <sz val="18"/>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bgColor indexed="64"/>
      </patternFill>
    </fill>
    <fill>
      <patternFill patternType="solid">
        <fgColor theme="6" tint="0.39997558519241921"/>
        <bgColor indexed="64"/>
      </patternFill>
    </fill>
    <fill>
      <patternFill patternType="solid">
        <fgColor theme="9" tint="-0.249977111117893"/>
        <bgColor indexed="64"/>
      </patternFill>
    </fill>
  </fills>
  <borders count="33">
    <border>
      <left/>
      <right/>
      <top/>
      <bottom/>
      <diagonal/>
    </border>
    <border>
      <left/>
      <right/>
      <top style="thick">
        <color auto="1"/>
      </top>
      <bottom style="medium">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indexed="64"/>
      </right>
      <top/>
      <bottom style="thin">
        <color indexed="64"/>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08">
    <xf numFmtId="0" fontId="0" fillId="0" borderId="0" xfId="0"/>
    <xf numFmtId="165" fontId="0" fillId="0" borderId="2" xfId="0" applyNumberFormat="1" applyBorder="1" applyAlignment="1" applyProtection="1">
      <alignment horizontal="center"/>
      <protection locked="0"/>
    </xf>
    <xf numFmtId="165" fontId="0" fillId="0" borderId="0" xfId="0" applyNumberFormat="1" applyAlignment="1" applyProtection="1">
      <alignment horizontal="center"/>
      <protection locked="0"/>
    </xf>
    <xf numFmtId="165" fontId="0" fillId="2" borderId="0" xfId="0" applyNumberFormat="1" applyFill="1" applyAlignment="1" applyProtection="1">
      <alignment horizontal="center"/>
      <protection locked="0"/>
    </xf>
    <xf numFmtId="165" fontId="0" fillId="0" borderId="3" xfId="0" applyNumberFormat="1" applyBorder="1" applyAlignment="1" applyProtection="1">
      <alignment horizontal="center"/>
      <protection locked="0"/>
    </xf>
    <xf numFmtId="165" fontId="0" fillId="4" borderId="2" xfId="0" applyNumberFormat="1" applyFill="1" applyBorder="1" applyAlignment="1" applyProtection="1">
      <alignment horizontal="center"/>
      <protection locked="0"/>
    </xf>
    <xf numFmtId="165" fontId="0" fillId="4" borderId="0" xfId="0" applyNumberFormat="1" applyFill="1" applyAlignment="1" applyProtection="1">
      <alignment horizontal="center"/>
      <protection locked="0"/>
    </xf>
    <xf numFmtId="165" fontId="0" fillId="4" borderId="3" xfId="0" applyNumberFormat="1" applyFill="1" applyBorder="1" applyAlignment="1" applyProtection="1">
      <alignment horizontal="center"/>
      <protection locked="0"/>
    </xf>
    <xf numFmtId="165" fontId="0" fillId="4" borderId="4" xfId="0" applyNumberFormat="1" applyFill="1" applyBorder="1" applyAlignment="1" applyProtection="1">
      <alignment horizontal="center"/>
      <protection locked="0"/>
    </xf>
    <xf numFmtId="165" fontId="0" fillId="4" borderId="5" xfId="0" applyNumberFormat="1" applyFill="1" applyBorder="1" applyAlignment="1" applyProtection="1">
      <alignment horizontal="center"/>
      <protection locked="0"/>
    </xf>
    <xf numFmtId="165" fontId="0" fillId="2" borderId="5" xfId="0" applyNumberFormat="1" applyFill="1" applyBorder="1" applyAlignment="1" applyProtection="1">
      <alignment horizontal="center"/>
      <protection locked="0"/>
    </xf>
    <xf numFmtId="165" fontId="0" fillId="4" borderId="6" xfId="0" applyNumberFormat="1" applyFill="1" applyBorder="1" applyAlignment="1" applyProtection="1">
      <alignment horizontal="center"/>
      <protection locked="0"/>
    </xf>
    <xf numFmtId="0" fontId="0" fillId="0" borderId="11" xfId="0" applyBorder="1" applyProtection="1">
      <protection locked="0"/>
    </xf>
    <xf numFmtId="0" fontId="0" fillId="7" borderId="11" xfId="0" applyFill="1" applyBorder="1" applyProtection="1">
      <protection locked="0"/>
    </xf>
    <xf numFmtId="0" fontId="0" fillId="8" borderId="11" xfId="0" applyFill="1" applyBorder="1" applyProtection="1">
      <protection locked="0"/>
    </xf>
    <xf numFmtId="0" fontId="0" fillId="9" borderId="11" xfId="0" applyFill="1" applyBorder="1" applyProtection="1">
      <protection locked="0"/>
    </xf>
    <xf numFmtId="0" fontId="0" fillId="10" borderId="11" xfId="0" applyFill="1" applyBorder="1" applyProtection="1">
      <protection locked="0"/>
    </xf>
    <xf numFmtId="0" fontId="0" fillId="6" borderId="11" xfId="0" applyFill="1" applyBorder="1" applyProtection="1">
      <protection locked="0"/>
    </xf>
    <xf numFmtId="0" fontId="0" fillId="11" borderId="11" xfId="0" applyFill="1" applyBorder="1" applyProtection="1">
      <protection locked="0"/>
    </xf>
    <xf numFmtId="0" fontId="0" fillId="12" borderId="11" xfId="0" applyFill="1" applyBorder="1" applyProtection="1">
      <protection locked="0"/>
    </xf>
    <xf numFmtId="0" fontId="0" fillId="13" borderId="11" xfId="0" applyFill="1" applyBorder="1" applyProtection="1">
      <protection locked="0"/>
    </xf>
    <xf numFmtId="167" fontId="0" fillId="6" borderId="0" xfId="0" applyNumberFormat="1" applyFill="1" applyProtection="1">
      <protection locked="0"/>
    </xf>
    <xf numFmtId="170" fontId="0" fillId="0" borderId="10" xfId="0" applyNumberFormat="1" applyBorder="1" applyProtection="1">
      <protection locked="0"/>
    </xf>
    <xf numFmtId="167" fontId="0" fillId="0" borderId="10" xfId="0" applyNumberFormat="1" applyBorder="1" applyProtection="1">
      <protection locked="0"/>
    </xf>
    <xf numFmtId="10" fontId="0" fillId="0" borderId="10" xfId="0" applyNumberFormat="1" applyBorder="1" applyProtection="1">
      <protection locked="0"/>
    </xf>
    <xf numFmtId="170" fontId="0" fillId="0" borderId="17" xfId="0" applyNumberFormat="1" applyBorder="1" applyProtection="1">
      <protection locked="0"/>
    </xf>
    <xf numFmtId="167" fontId="0" fillId="0" borderId="17" xfId="0" applyNumberFormat="1" applyBorder="1" applyProtection="1">
      <protection locked="0"/>
    </xf>
    <xf numFmtId="10" fontId="0" fillId="0" borderId="17" xfId="0" applyNumberFormat="1" applyBorder="1" applyProtection="1">
      <protection locked="0"/>
    </xf>
    <xf numFmtId="167" fontId="0" fillId="0" borderId="20" xfId="0" applyNumberFormat="1" applyBorder="1" applyProtection="1">
      <protection locked="0"/>
    </xf>
    <xf numFmtId="0" fontId="0" fillId="10" borderId="10" xfId="0" applyFill="1" applyBorder="1" applyProtection="1">
      <protection locked="0"/>
    </xf>
    <xf numFmtId="166" fontId="0" fillId="10" borderId="10" xfId="0" applyNumberFormat="1" applyFill="1" applyBorder="1" applyProtection="1">
      <protection locked="0"/>
    </xf>
    <xf numFmtId="0" fontId="0" fillId="14" borderId="11" xfId="0" applyFill="1" applyBorder="1" applyProtection="1">
      <protection locked="0"/>
    </xf>
    <xf numFmtId="0" fontId="0" fillId="14" borderId="10" xfId="0" applyFill="1" applyBorder="1" applyProtection="1">
      <protection locked="0"/>
    </xf>
    <xf numFmtId="166" fontId="0" fillId="14" borderId="10" xfId="0" applyNumberFormat="1" applyFill="1" applyBorder="1" applyProtection="1">
      <protection locked="0"/>
    </xf>
    <xf numFmtId="0" fontId="0" fillId="4" borderId="11" xfId="0" applyFill="1" applyBorder="1" applyProtection="1">
      <protection locked="0"/>
    </xf>
    <xf numFmtId="0" fontId="0" fillId="4" borderId="10" xfId="0" applyFill="1" applyBorder="1" applyProtection="1">
      <protection locked="0"/>
    </xf>
    <xf numFmtId="166" fontId="0" fillId="4" borderId="10" xfId="0" applyNumberFormat="1" applyFill="1" applyBorder="1" applyProtection="1">
      <protection locked="0"/>
    </xf>
    <xf numFmtId="0" fontId="0" fillId="9" borderId="10" xfId="0" applyFill="1" applyBorder="1" applyProtection="1">
      <protection locked="0"/>
    </xf>
    <xf numFmtId="166" fontId="0" fillId="9" borderId="10" xfId="0" applyNumberFormat="1" applyFill="1" applyBorder="1" applyProtection="1">
      <protection locked="0"/>
    </xf>
    <xf numFmtId="0" fontId="0" fillId="6" borderId="10" xfId="0" applyFill="1" applyBorder="1" applyProtection="1">
      <protection locked="0"/>
    </xf>
    <xf numFmtId="166" fontId="0" fillId="6" borderId="10" xfId="0" applyNumberFormat="1" applyFill="1" applyBorder="1" applyProtection="1">
      <protection locked="0"/>
    </xf>
    <xf numFmtId="167" fontId="0" fillId="6" borderId="11" xfId="0" applyNumberFormat="1" applyFill="1" applyBorder="1" applyProtection="1">
      <protection locked="0"/>
    </xf>
    <xf numFmtId="0" fontId="0" fillId="5" borderId="11" xfId="0" applyFill="1" applyBorder="1" applyProtection="1">
      <protection locked="0"/>
    </xf>
    <xf numFmtId="167" fontId="0" fillId="7" borderId="11" xfId="0" applyNumberFormat="1" applyFill="1" applyBorder="1" applyProtection="1">
      <protection locked="0"/>
    </xf>
    <xf numFmtId="0" fontId="0" fillId="16" borderId="11" xfId="0" applyFill="1" applyBorder="1" applyProtection="1">
      <protection locked="0"/>
    </xf>
    <xf numFmtId="0" fontId="0" fillId="3" borderId="0" xfId="0" applyFill="1" applyProtection="1">
      <protection hidden="1"/>
    </xf>
    <xf numFmtId="0" fontId="0" fillId="0" borderId="0" xfId="0" applyProtection="1">
      <protection hidden="1"/>
    </xf>
    <xf numFmtId="0" fontId="0" fillId="0" borderId="9" xfId="0" applyBorder="1" applyProtection="1">
      <protection hidden="1"/>
    </xf>
    <xf numFmtId="0" fontId="0" fillId="0" borderId="10" xfId="0" applyBorder="1" applyProtection="1">
      <protection hidden="1"/>
    </xf>
    <xf numFmtId="167" fontId="0" fillId="0" borderId="10" xfId="0" applyNumberFormat="1" applyBorder="1" applyProtection="1">
      <protection hidden="1"/>
    </xf>
    <xf numFmtId="10" fontId="0" fillId="0" borderId="10" xfId="0" applyNumberFormat="1" applyBorder="1" applyProtection="1">
      <protection hidden="1"/>
    </xf>
    <xf numFmtId="167" fontId="0" fillId="0" borderId="17" xfId="0" applyNumberFormat="1" applyBorder="1" applyProtection="1">
      <protection hidden="1"/>
    </xf>
    <xf numFmtId="167" fontId="0" fillId="3" borderId="0" xfId="0" applyNumberFormat="1" applyFill="1" applyProtection="1">
      <protection hidden="1"/>
    </xf>
    <xf numFmtId="10" fontId="0" fillId="3" borderId="0" xfId="0" applyNumberFormat="1" applyFill="1" applyProtection="1">
      <protection hidden="1"/>
    </xf>
    <xf numFmtId="167" fontId="0" fillId="0" borderId="11" xfId="0" applyNumberFormat="1" applyBorder="1" applyProtection="1">
      <protection hidden="1"/>
    </xf>
    <xf numFmtId="10" fontId="0" fillId="0" borderId="0" xfId="1" applyNumberFormat="1" applyFont="1" applyProtection="1">
      <protection hidden="1"/>
    </xf>
    <xf numFmtId="0" fontId="0" fillId="3" borderId="0" xfId="0" applyFill="1" applyAlignment="1" applyProtection="1">
      <alignment horizontal="right" wrapText="1"/>
      <protection hidden="1"/>
    </xf>
    <xf numFmtId="0" fontId="0" fillId="3" borderId="0" xfId="0" applyFill="1" applyAlignment="1" applyProtection="1">
      <alignment wrapText="1"/>
      <protection hidden="1"/>
    </xf>
    <xf numFmtId="0" fontId="0" fillId="3" borderId="0" xfId="0" applyFill="1" applyAlignment="1" applyProtection="1">
      <alignment horizontal="right"/>
      <protection hidden="1"/>
    </xf>
    <xf numFmtId="0" fontId="0" fillId="3" borderId="14" xfId="0" applyFill="1" applyBorder="1" applyProtection="1">
      <protection hidden="1"/>
    </xf>
    <xf numFmtId="49" fontId="0" fillId="3" borderId="0" xfId="0" applyNumberFormat="1" applyFill="1" applyProtection="1">
      <protection hidden="1"/>
    </xf>
    <xf numFmtId="169" fontId="0" fillId="0" borderId="0" xfId="0" applyNumberFormat="1" applyAlignment="1" applyProtection="1">
      <alignment textRotation="90"/>
      <protection hidden="1"/>
    </xf>
    <xf numFmtId="0" fontId="0" fillId="5" borderId="0" xfId="0" applyFill="1" applyAlignment="1" applyProtection="1">
      <alignment horizontal="left" wrapText="1"/>
      <protection hidden="1"/>
    </xf>
    <xf numFmtId="0" fontId="0" fillId="8" borderId="29" xfId="0" applyFill="1" applyBorder="1" applyProtection="1">
      <protection hidden="1"/>
    </xf>
    <xf numFmtId="0" fontId="0" fillId="8" borderId="28" xfId="0" applyFill="1" applyBorder="1" applyProtection="1">
      <protection hidden="1"/>
    </xf>
    <xf numFmtId="0" fontId="0" fillId="10" borderId="10" xfId="0" applyFill="1" applyBorder="1" applyProtection="1">
      <protection hidden="1"/>
    </xf>
    <xf numFmtId="167" fontId="0" fillId="10" borderId="10" xfId="0" applyNumberFormat="1" applyFill="1" applyBorder="1" applyProtection="1">
      <protection hidden="1"/>
    </xf>
    <xf numFmtId="0" fontId="0" fillId="4" borderId="29" xfId="0" applyFill="1" applyBorder="1" applyProtection="1">
      <protection hidden="1"/>
    </xf>
    <xf numFmtId="0" fontId="0" fillId="4" borderId="28" xfId="0" applyFill="1" applyBorder="1" applyProtection="1">
      <protection hidden="1"/>
    </xf>
    <xf numFmtId="0" fontId="0" fillId="4" borderId="0" xfId="0" applyFill="1" applyProtection="1">
      <protection hidden="1"/>
    </xf>
    <xf numFmtId="0" fontId="0" fillId="4" borderId="10" xfId="0" applyFill="1" applyBorder="1" applyProtection="1">
      <protection hidden="1"/>
    </xf>
    <xf numFmtId="167" fontId="0" fillId="4" borderId="10" xfId="0" applyNumberFormat="1" applyFill="1" applyBorder="1" applyProtection="1">
      <protection hidden="1"/>
    </xf>
    <xf numFmtId="0" fontId="0" fillId="14" borderId="29" xfId="0" applyFill="1" applyBorder="1" applyProtection="1">
      <protection hidden="1"/>
    </xf>
    <xf numFmtId="0" fontId="0" fillId="14" borderId="28" xfId="0" applyFill="1" applyBorder="1" applyProtection="1">
      <protection hidden="1"/>
    </xf>
    <xf numFmtId="0" fontId="0" fillId="14" borderId="0" xfId="0" applyFill="1" applyProtection="1">
      <protection hidden="1"/>
    </xf>
    <xf numFmtId="0" fontId="0" fillId="14" borderId="10" xfId="0" applyFill="1" applyBorder="1" applyProtection="1">
      <protection hidden="1"/>
    </xf>
    <xf numFmtId="167" fontId="0" fillId="14" borderId="10" xfId="0" applyNumberFormat="1" applyFill="1" applyBorder="1" applyProtection="1">
      <protection hidden="1"/>
    </xf>
    <xf numFmtId="0" fontId="0" fillId="9" borderId="29" xfId="0" applyFill="1" applyBorder="1" applyProtection="1">
      <protection hidden="1"/>
    </xf>
    <xf numFmtId="0" fontId="0" fillId="9" borderId="28" xfId="0" applyFill="1" applyBorder="1" applyProtection="1">
      <protection hidden="1"/>
    </xf>
    <xf numFmtId="0" fontId="0" fillId="9" borderId="0" xfId="0" applyFill="1" applyProtection="1">
      <protection hidden="1"/>
    </xf>
    <xf numFmtId="0" fontId="0" fillId="9" borderId="10" xfId="0" applyFill="1" applyBorder="1" applyProtection="1">
      <protection hidden="1"/>
    </xf>
    <xf numFmtId="167" fontId="0" fillId="9" borderId="10" xfId="0" applyNumberFormat="1" applyFill="1" applyBorder="1" applyProtection="1">
      <protection hidden="1"/>
    </xf>
    <xf numFmtId="0" fontId="0" fillId="13" borderId="29" xfId="0" applyFill="1" applyBorder="1" applyProtection="1">
      <protection hidden="1"/>
    </xf>
    <xf numFmtId="0" fontId="0" fillId="13" borderId="28" xfId="0" applyFill="1" applyBorder="1" applyProtection="1">
      <protection hidden="1"/>
    </xf>
    <xf numFmtId="0" fontId="0" fillId="13" borderId="0" xfId="0" applyFill="1" applyProtection="1">
      <protection hidden="1"/>
    </xf>
    <xf numFmtId="0" fontId="0" fillId="6" borderId="10" xfId="0" applyFill="1" applyBorder="1" applyProtection="1">
      <protection hidden="1"/>
    </xf>
    <xf numFmtId="167" fontId="0" fillId="6" borderId="10" xfId="0" applyNumberFormat="1" applyFill="1" applyBorder="1" applyProtection="1">
      <protection hidden="1"/>
    </xf>
    <xf numFmtId="0" fontId="0" fillId="10" borderId="29" xfId="0" applyFill="1" applyBorder="1" applyProtection="1">
      <protection hidden="1"/>
    </xf>
    <xf numFmtId="0" fontId="0" fillId="10" borderId="28" xfId="0" applyFill="1" applyBorder="1" applyProtection="1">
      <protection hidden="1"/>
    </xf>
    <xf numFmtId="0" fontId="0" fillId="10" borderId="0" xfId="0" applyFill="1" applyProtection="1">
      <protection hidden="1"/>
    </xf>
    <xf numFmtId="167" fontId="0" fillId="14" borderId="16" xfId="0" applyNumberFormat="1" applyFill="1" applyBorder="1" applyProtection="1">
      <protection hidden="1"/>
    </xf>
    <xf numFmtId="167" fontId="0" fillId="14" borderId="17" xfId="0" applyNumberFormat="1" applyFill="1" applyBorder="1" applyProtection="1">
      <protection hidden="1"/>
    </xf>
    <xf numFmtId="167" fontId="0" fillId="14" borderId="0" xfId="0" applyNumberFormat="1" applyFill="1" applyProtection="1">
      <protection hidden="1"/>
    </xf>
    <xf numFmtId="0" fontId="0" fillId="6" borderId="29" xfId="0" applyFill="1" applyBorder="1" applyProtection="1">
      <protection hidden="1"/>
    </xf>
    <xf numFmtId="0" fontId="0" fillId="6" borderId="28" xfId="0" applyFill="1" applyBorder="1" applyProtection="1">
      <protection hidden="1"/>
    </xf>
    <xf numFmtId="0" fontId="0" fillId="6" borderId="0" xfId="0" applyFill="1" applyProtection="1">
      <protection hidden="1"/>
    </xf>
    <xf numFmtId="0" fontId="0" fillId="0" borderId="29" xfId="0" applyBorder="1" applyProtection="1">
      <protection hidden="1"/>
    </xf>
    <xf numFmtId="0" fontId="0" fillId="16" borderId="29" xfId="0" applyFill="1" applyBorder="1" applyProtection="1">
      <protection hidden="1"/>
    </xf>
    <xf numFmtId="0" fontId="0" fillId="16" borderId="0" xfId="0" applyFill="1" applyProtection="1">
      <protection hidden="1"/>
    </xf>
    <xf numFmtId="0" fontId="0" fillId="11" borderId="29" xfId="0" applyFill="1" applyBorder="1" applyProtection="1">
      <protection hidden="1"/>
    </xf>
    <xf numFmtId="0" fontId="0" fillId="11" borderId="28" xfId="0" applyFill="1" applyBorder="1" applyProtection="1">
      <protection hidden="1"/>
    </xf>
    <xf numFmtId="0" fontId="0" fillId="11" borderId="0" xfId="0" applyFill="1" applyProtection="1">
      <protection hidden="1"/>
    </xf>
    <xf numFmtId="0" fontId="0" fillId="12" borderId="29" xfId="0" applyFill="1" applyBorder="1" applyProtection="1">
      <protection hidden="1"/>
    </xf>
    <xf numFmtId="0" fontId="0" fillId="12" borderId="28" xfId="0" applyFill="1" applyBorder="1" applyProtection="1">
      <protection hidden="1"/>
    </xf>
    <xf numFmtId="0" fontId="0" fillId="12" borderId="0" xfId="0" applyFill="1" applyProtection="1">
      <protection hidden="1"/>
    </xf>
    <xf numFmtId="169" fontId="0" fillId="15" borderId="0" xfId="0" applyNumberFormat="1" applyFill="1" applyAlignment="1" applyProtection="1">
      <alignment textRotation="90"/>
      <protection locked="0"/>
    </xf>
    <xf numFmtId="0" fontId="1" fillId="3" borderId="0" xfId="0" applyFont="1" applyFill="1" applyAlignment="1" applyProtection="1">
      <alignment horizontal="center"/>
      <protection hidden="1"/>
    </xf>
    <xf numFmtId="0" fontId="0" fillId="3" borderId="0" xfId="0" applyFill="1" applyAlignment="1" applyProtection="1">
      <alignment horizontal="left" wrapText="1"/>
      <protection hidden="1"/>
    </xf>
    <xf numFmtId="168" fontId="0" fillId="3" borderId="0" xfId="0" applyNumberFormat="1" applyFill="1" applyProtection="1">
      <protection hidden="1"/>
    </xf>
    <xf numFmtId="0" fontId="1" fillId="3" borderId="0" xfId="0" applyFont="1"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10" fontId="0" fillId="3" borderId="11" xfId="0" applyNumberFormat="1" applyFill="1" applyBorder="1" applyProtection="1">
      <protection hidden="1"/>
    </xf>
    <xf numFmtId="0" fontId="0" fillId="3" borderId="25" xfId="0" applyFill="1" applyBorder="1" applyProtection="1">
      <protection hidden="1"/>
    </xf>
    <xf numFmtId="0" fontId="0" fillId="3" borderId="26" xfId="0" applyFill="1" applyBorder="1" applyProtection="1">
      <protection hidden="1"/>
    </xf>
    <xf numFmtId="168" fontId="0" fillId="3" borderId="27" xfId="0" applyNumberFormat="1" applyFill="1" applyBorder="1" applyProtection="1">
      <protection hidden="1"/>
    </xf>
    <xf numFmtId="0" fontId="0" fillId="3" borderId="21" xfId="0" applyFill="1" applyBorder="1" applyProtection="1">
      <protection hidden="1"/>
    </xf>
    <xf numFmtId="168" fontId="0" fillId="3" borderId="24" xfId="0" applyNumberFormat="1" applyFill="1" applyBorder="1" applyProtection="1">
      <protection hidden="1"/>
    </xf>
    <xf numFmtId="167" fontId="0" fillId="3" borderId="17" xfId="0" applyNumberFormat="1" applyFill="1" applyBorder="1" applyProtection="1">
      <protection hidden="1"/>
    </xf>
    <xf numFmtId="167" fontId="0" fillId="3" borderId="16" xfId="0" applyNumberFormat="1" applyFill="1" applyBorder="1" applyProtection="1">
      <protection hidden="1"/>
    </xf>
    <xf numFmtId="0" fontId="0" fillId="3" borderId="10" xfId="0" applyFill="1" applyBorder="1" applyProtection="1">
      <protection hidden="1"/>
    </xf>
    <xf numFmtId="0" fontId="0" fillId="3" borderId="10" xfId="0" applyFill="1" applyBorder="1" applyProtection="1">
      <protection locked="0"/>
    </xf>
    <xf numFmtId="166" fontId="0" fillId="3" borderId="10" xfId="0" applyNumberFormat="1" applyFill="1" applyBorder="1" applyProtection="1">
      <protection locked="0"/>
    </xf>
    <xf numFmtId="167" fontId="0" fillId="3" borderId="10" xfId="0" applyNumberFormat="1" applyFill="1" applyBorder="1" applyProtection="1">
      <protection hidden="1"/>
    </xf>
    <xf numFmtId="49" fontId="8" fillId="3" borderId="0" xfId="0" applyNumberFormat="1" applyFont="1" applyFill="1" applyProtection="1">
      <protection hidden="1"/>
    </xf>
    <xf numFmtId="0" fontId="0" fillId="3" borderId="0" xfId="0" applyFill="1" applyAlignment="1" applyProtection="1">
      <alignment textRotation="90"/>
      <protection hidden="1"/>
    </xf>
    <xf numFmtId="2" fontId="0" fillId="3" borderId="0" xfId="0" applyNumberFormat="1" applyFill="1" applyAlignment="1" applyProtection="1">
      <alignment textRotation="90"/>
      <protection hidden="1"/>
    </xf>
    <xf numFmtId="0" fontId="0" fillId="0" borderId="0" xfId="0" applyAlignment="1" applyProtection="1">
      <alignment textRotation="90"/>
      <protection hidden="1"/>
    </xf>
    <xf numFmtId="0" fontId="2" fillId="3" borderId="0" xfId="0" applyFont="1" applyFill="1" applyProtection="1">
      <protection hidden="1"/>
    </xf>
    <xf numFmtId="0" fontId="1" fillId="0" borderId="1" xfId="0" applyFont="1" applyBorder="1" applyProtection="1">
      <protection hidden="1"/>
    </xf>
    <xf numFmtId="164" fontId="1" fillId="0" borderId="7" xfId="0" applyNumberFormat="1" applyFont="1" applyBorder="1" applyAlignment="1" applyProtection="1">
      <alignment horizontal="center"/>
      <protection hidden="1"/>
    </xf>
    <xf numFmtId="164" fontId="1" fillId="0" borderId="1" xfId="0" applyNumberFormat="1" applyFont="1" applyBorder="1" applyAlignment="1" applyProtection="1">
      <alignment horizontal="center"/>
      <protection hidden="1"/>
    </xf>
    <xf numFmtId="164" fontId="1" fillId="2" borderId="1" xfId="0" applyNumberFormat="1" applyFont="1" applyFill="1" applyBorder="1" applyAlignment="1" applyProtection="1">
      <alignment horizontal="center"/>
      <protection hidden="1"/>
    </xf>
    <xf numFmtId="164" fontId="1" fillId="0" borderId="8" xfId="0" applyNumberFormat="1" applyFont="1" applyBorder="1" applyAlignment="1" applyProtection="1">
      <alignment horizontal="center"/>
      <protection hidden="1"/>
    </xf>
    <xf numFmtId="0" fontId="4" fillId="3" borderId="0" xfId="0" applyFont="1" applyFill="1" applyProtection="1">
      <protection hidden="1"/>
    </xf>
    <xf numFmtId="0" fontId="1" fillId="4" borderId="1" xfId="0" applyFont="1" applyFill="1" applyBorder="1" applyProtection="1">
      <protection hidden="1"/>
    </xf>
    <xf numFmtId="164" fontId="1" fillId="4" borderId="7" xfId="0" applyNumberFormat="1" applyFon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64" fontId="1" fillId="4" borderId="8" xfId="0" applyNumberFormat="1" applyFont="1" applyFill="1" applyBorder="1" applyAlignment="1" applyProtection="1">
      <alignment horizontal="center"/>
      <protection hidden="1"/>
    </xf>
    <xf numFmtId="14" fontId="0" fillId="3" borderId="0" xfId="0" applyNumberFormat="1" applyFill="1" applyProtection="1">
      <protection hidden="1"/>
    </xf>
    <xf numFmtId="0" fontId="9" fillId="17" borderId="0" xfId="0" applyFont="1" applyFill="1" applyProtection="1">
      <protection hidden="1"/>
    </xf>
    <xf numFmtId="0" fontId="0" fillId="17" borderId="0" xfId="0" applyFill="1" applyProtection="1">
      <protection hidden="1"/>
    </xf>
    <xf numFmtId="0" fontId="0" fillId="17" borderId="0" xfId="0" applyFill="1" applyAlignment="1" applyProtection="1">
      <alignment horizontal="right"/>
      <protection hidden="1"/>
    </xf>
    <xf numFmtId="49" fontId="0" fillId="17" borderId="0" xfId="0" applyNumberFormat="1" applyFill="1" applyAlignment="1" applyProtection="1">
      <alignment horizontal="right"/>
      <protection hidden="1"/>
    </xf>
    <xf numFmtId="0" fontId="1" fillId="17" borderId="0" xfId="0" applyFont="1" applyFill="1" applyProtection="1">
      <protection hidden="1"/>
    </xf>
    <xf numFmtId="167" fontId="0" fillId="17" borderId="0" xfId="0" applyNumberFormat="1" applyFill="1" applyProtection="1">
      <protection hidden="1"/>
    </xf>
    <xf numFmtId="0" fontId="0" fillId="17" borderId="12" xfId="0" applyFill="1" applyBorder="1" applyAlignment="1" applyProtection="1">
      <alignment horizontal="right"/>
      <protection hidden="1"/>
    </xf>
    <xf numFmtId="167" fontId="0" fillId="17" borderId="0" xfId="0" applyNumberFormat="1" applyFill="1" applyAlignment="1" applyProtection="1">
      <alignment horizontal="right"/>
      <protection hidden="1"/>
    </xf>
    <xf numFmtId="0" fontId="0" fillId="3" borderId="14" xfId="0" applyFill="1" applyBorder="1" applyAlignment="1" applyProtection="1">
      <alignment wrapText="1"/>
      <protection locked="0" hidden="1"/>
    </xf>
    <xf numFmtId="0" fontId="0" fillId="3" borderId="15" xfId="0" applyFill="1" applyBorder="1" applyProtection="1">
      <protection locked="0" hidden="1"/>
    </xf>
    <xf numFmtId="0" fontId="0" fillId="3" borderId="14" xfId="0" applyFill="1" applyBorder="1" applyProtection="1">
      <protection locked="0" hidden="1"/>
    </xf>
    <xf numFmtId="0" fontId="0" fillId="0" borderId="10" xfId="0" applyBorder="1" applyProtection="1">
      <protection locked="0"/>
    </xf>
    <xf numFmtId="0" fontId="0" fillId="0" borderId="17" xfId="0" applyBorder="1" applyProtection="1">
      <protection locked="0"/>
    </xf>
    <xf numFmtId="0" fontId="0" fillId="20" borderId="29" xfId="0" applyFill="1" applyBorder="1" applyProtection="1">
      <protection hidden="1"/>
    </xf>
    <xf numFmtId="0" fontId="0" fillId="20" borderId="28" xfId="0" applyFill="1" applyBorder="1" applyProtection="1">
      <protection hidden="1"/>
    </xf>
    <xf numFmtId="0" fontId="0" fillId="20" borderId="11" xfId="0" applyFill="1" applyBorder="1" applyProtection="1">
      <protection locked="0"/>
    </xf>
    <xf numFmtId="0" fontId="0" fillId="20" borderId="0" xfId="0" applyFill="1" applyProtection="1">
      <protection hidden="1"/>
    </xf>
    <xf numFmtId="0" fontId="0" fillId="21" borderId="29" xfId="0" applyFill="1" applyBorder="1" applyProtection="1">
      <protection hidden="1"/>
    </xf>
    <xf numFmtId="0" fontId="0" fillId="21" borderId="28" xfId="0" applyFill="1" applyBorder="1" applyProtection="1">
      <protection hidden="1"/>
    </xf>
    <xf numFmtId="0" fontId="0" fillId="21" borderId="11" xfId="0" applyFill="1" applyBorder="1" applyProtection="1">
      <protection locked="0"/>
    </xf>
    <xf numFmtId="0" fontId="0" fillId="21" borderId="0" xfId="0" applyFill="1" applyProtection="1">
      <protection hidden="1"/>
    </xf>
    <xf numFmtId="0" fontId="0" fillId="21" borderId="10" xfId="0" applyFill="1" applyBorder="1" applyProtection="1">
      <protection hidden="1"/>
    </xf>
    <xf numFmtId="0" fontId="0" fillId="21" borderId="10" xfId="0" applyFill="1" applyBorder="1" applyProtection="1">
      <protection locked="0"/>
    </xf>
    <xf numFmtId="166" fontId="0" fillId="21" borderId="10" xfId="0" applyNumberFormat="1" applyFill="1" applyBorder="1" applyProtection="1">
      <protection locked="0"/>
    </xf>
    <xf numFmtId="167" fontId="0" fillId="21" borderId="10" xfId="0" applyNumberFormat="1" applyFill="1" applyBorder="1" applyProtection="1">
      <protection hidden="1"/>
    </xf>
    <xf numFmtId="0" fontId="0" fillId="20" borderId="10" xfId="0" applyFill="1" applyBorder="1" applyProtection="1">
      <protection hidden="1"/>
    </xf>
    <xf numFmtId="0" fontId="0" fillId="20" borderId="10" xfId="0" applyFill="1" applyBorder="1" applyProtection="1">
      <protection locked="0"/>
    </xf>
    <xf numFmtId="166" fontId="0" fillId="20" borderId="10" xfId="0" applyNumberFormat="1" applyFill="1" applyBorder="1" applyProtection="1">
      <protection locked="0"/>
    </xf>
    <xf numFmtId="167" fontId="0" fillId="20" borderId="10" xfId="0" applyNumberFormat="1" applyFill="1" applyBorder="1" applyProtection="1">
      <protection hidden="1"/>
    </xf>
    <xf numFmtId="4" fontId="0" fillId="0" borderId="17" xfId="0" applyNumberFormat="1" applyBorder="1" applyProtection="1">
      <protection locked="0"/>
    </xf>
    <xf numFmtId="170" fontId="0" fillId="0" borderId="12" xfId="0" applyNumberFormat="1" applyBorder="1" applyAlignment="1" applyProtection="1">
      <alignment horizontal="left"/>
      <protection locked="0"/>
    </xf>
    <xf numFmtId="170" fontId="0" fillId="0" borderId="13" xfId="0" applyNumberFormat="1" applyBorder="1" applyAlignment="1" applyProtection="1">
      <alignment horizontal="left"/>
      <protection locked="0"/>
    </xf>
    <xf numFmtId="170" fontId="0" fillId="0" borderId="21" xfId="0" applyNumberFormat="1" applyBorder="1" applyAlignment="1" applyProtection="1">
      <alignment horizontal="left"/>
      <protection locked="0"/>
    </xf>
    <xf numFmtId="170" fontId="0" fillId="0" borderId="24" xfId="0" applyNumberFormat="1" applyBorder="1" applyAlignment="1" applyProtection="1">
      <alignment horizontal="left"/>
      <protection locked="0"/>
    </xf>
    <xf numFmtId="0" fontId="0" fillId="6" borderId="0" xfId="0" applyFill="1" applyAlignment="1" applyProtection="1">
      <alignment horizontal="left" wrapText="1"/>
      <protection hidden="1"/>
    </xf>
    <xf numFmtId="0" fontId="0" fillId="0" borderId="12" xfId="0" applyBorder="1" applyAlignment="1" applyProtection="1">
      <alignment horizontal="left"/>
      <protection hidden="1"/>
    </xf>
    <xf numFmtId="0" fontId="0" fillId="0" borderId="13" xfId="0" applyBorder="1" applyAlignment="1" applyProtection="1">
      <alignment horizontal="left"/>
      <protection hidden="1"/>
    </xf>
    <xf numFmtId="0" fontId="0" fillId="3" borderId="0" xfId="0" applyFill="1" applyAlignment="1" applyProtection="1">
      <alignment horizontal="center"/>
      <protection hidden="1"/>
    </xf>
    <xf numFmtId="49" fontId="0" fillId="19" borderId="0" xfId="0" applyNumberFormat="1" applyFill="1" applyProtection="1">
      <protection hidden="1"/>
    </xf>
    <xf numFmtId="0" fontId="1" fillId="3" borderId="0" xfId="0" applyFont="1" applyFill="1" applyAlignment="1" applyProtection="1">
      <alignment horizontal="left"/>
      <protection hidden="1"/>
    </xf>
    <xf numFmtId="0" fontId="0" fillId="3" borderId="14" xfId="0" applyFill="1" applyBorder="1" applyAlignment="1" applyProtection="1">
      <alignment horizontal="center"/>
      <protection hidden="1"/>
    </xf>
    <xf numFmtId="0" fontId="0" fillId="0" borderId="18" xfId="0" applyBorder="1" applyAlignment="1" applyProtection="1">
      <alignment horizontal="left"/>
      <protection hidden="1"/>
    </xf>
    <xf numFmtId="0" fontId="0" fillId="0" borderId="19" xfId="0" applyBorder="1" applyAlignment="1" applyProtection="1">
      <alignment horizontal="left"/>
      <protection hidden="1"/>
    </xf>
    <xf numFmtId="0" fontId="0" fillId="0" borderId="0" xfId="0" applyAlignment="1" applyProtection="1">
      <alignment horizontal="left"/>
      <protection hidden="1"/>
    </xf>
    <xf numFmtId="0" fontId="0" fillId="0" borderId="21" xfId="0" applyBorder="1" applyAlignment="1" applyProtection="1">
      <alignment horizontal="left"/>
      <protection hidden="1"/>
    </xf>
    <xf numFmtId="0" fontId="0" fillId="0" borderId="14" xfId="0" applyBorder="1" applyAlignment="1" applyProtection="1">
      <alignment horizontal="left"/>
      <protection hidden="1"/>
    </xf>
    <xf numFmtId="0" fontId="0" fillId="0" borderId="22" xfId="0" applyBorder="1" applyAlignment="1" applyProtection="1">
      <alignment horizontal="left"/>
      <protection hidden="1"/>
    </xf>
    <xf numFmtId="0" fontId="0" fillId="0" borderId="23" xfId="0" applyBorder="1" applyAlignment="1" applyProtection="1">
      <alignment horizontal="left"/>
      <protection hidden="1"/>
    </xf>
    <xf numFmtId="0" fontId="0" fillId="0" borderId="31" xfId="0" applyBorder="1" applyProtection="1">
      <protection hidden="1"/>
    </xf>
    <xf numFmtId="0" fontId="0" fillId="0" borderId="32" xfId="0" applyBorder="1" applyProtection="1">
      <protection hidden="1"/>
    </xf>
    <xf numFmtId="14" fontId="5" fillId="3" borderId="0" xfId="0" applyNumberFormat="1" applyFont="1" applyFill="1" applyAlignment="1" applyProtection="1">
      <alignment horizontal="center"/>
      <protection hidden="1"/>
    </xf>
    <xf numFmtId="0" fontId="0" fillId="18" borderId="0" xfId="0" applyFill="1" applyProtection="1">
      <protection locked="0"/>
    </xf>
    <xf numFmtId="0" fontId="0" fillId="3" borderId="14" xfId="0" applyFill="1" applyBorder="1" applyAlignment="1" applyProtection="1">
      <alignment horizontal="left"/>
      <protection locked="0" hidden="1"/>
    </xf>
    <xf numFmtId="0" fontId="0" fillId="17" borderId="30" xfId="0" applyFill="1" applyBorder="1" applyAlignment="1" applyProtection="1">
      <alignment horizontal="center" vertical="center" wrapText="1"/>
      <protection locked="0"/>
    </xf>
    <xf numFmtId="0" fontId="0" fillId="17" borderId="13" xfId="0" applyFill="1" applyBorder="1" applyAlignment="1" applyProtection="1">
      <alignment horizontal="center" vertical="center" wrapText="1"/>
      <protection locked="0"/>
    </xf>
    <xf numFmtId="0" fontId="0" fillId="17" borderId="24" xfId="0" applyFill="1" applyBorder="1" applyAlignment="1" applyProtection="1">
      <alignment horizontal="center" vertical="center" wrapText="1"/>
      <protection locked="0"/>
    </xf>
    <xf numFmtId="0" fontId="0" fillId="16" borderId="30" xfId="0" applyFill="1" applyBorder="1" applyAlignment="1" applyProtection="1">
      <alignment horizontal="center" vertical="center" wrapText="1"/>
      <protection locked="0"/>
    </xf>
    <xf numFmtId="0" fontId="0" fillId="16" borderId="13" xfId="0" applyFill="1" applyBorder="1" applyAlignment="1" applyProtection="1">
      <alignment horizontal="center" vertical="center" wrapText="1"/>
      <protection locked="0"/>
    </xf>
    <xf numFmtId="0" fontId="0" fillId="16" borderId="24" xfId="0" applyFill="1" applyBorder="1" applyAlignment="1" applyProtection="1">
      <alignment horizontal="center" vertical="center" wrapText="1"/>
      <protection locked="0"/>
    </xf>
    <xf numFmtId="0" fontId="0" fillId="3" borderId="0" xfId="0" applyFill="1" applyAlignment="1" applyProtection="1">
      <alignment horizontal="left" wrapText="1"/>
      <protection hidden="1"/>
    </xf>
    <xf numFmtId="0" fontId="0" fillId="3" borderId="14" xfId="0" applyFill="1" applyBorder="1" applyAlignment="1" applyProtection="1">
      <alignment wrapText="1"/>
      <protection locked="0" hidden="1"/>
    </xf>
    <xf numFmtId="0" fontId="0" fillId="5" borderId="0" xfId="0" applyFill="1" applyAlignment="1" applyProtection="1">
      <alignment horizontal="left" wrapText="1"/>
      <protection hidden="1"/>
    </xf>
    <xf numFmtId="0" fontId="1" fillId="3" borderId="0" xfId="0" applyFont="1" applyFill="1" applyAlignment="1" applyProtection="1">
      <alignment horizontal="center"/>
      <protection hidden="1"/>
    </xf>
    <xf numFmtId="0" fontId="0" fillId="3" borderId="12" xfId="0" applyFill="1" applyBorder="1" applyAlignment="1" applyProtection="1">
      <alignment horizontal="right"/>
      <protection hidden="1"/>
    </xf>
    <xf numFmtId="0" fontId="0" fillId="3" borderId="0" xfId="0" applyFill="1" applyAlignment="1" applyProtection="1">
      <alignment horizontal="right"/>
      <protection hidden="1"/>
    </xf>
    <xf numFmtId="0" fontId="0" fillId="3" borderId="13" xfId="0" applyFill="1" applyBorder="1" applyAlignment="1" applyProtection="1">
      <alignment horizontal="right"/>
      <protection hidden="1"/>
    </xf>
    <xf numFmtId="0" fontId="0" fillId="5" borderId="14" xfId="0" applyFill="1" applyBorder="1" applyAlignment="1" applyProtection="1">
      <alignment wrapText="1"/>
      <protection hidden="1"/>
    </xf>
    <xf numFmtId="49" fontId="0" fillId="18" borderId="0" xfId="0" applyNumberFormat="1" applyFill="1" applyAlignment="1" applyProtection="1">
      <alignment horizontal="left"/>
      <protection locked="0"/>
    </xf>
  </cellXfs>
  <cellStyles count="2">
    <cellStyle name="Normal" xfId="0" builtinId="0"/>
    <cellStyle name="Percent" xfId="1" builtinId="5"/>
  </cellStyles>
  <dxfs count="14">
    <dxf>
      <fill>
        <patternFill>
          <bgColor theme="2" tint="-9.9948118533890809E-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D9B5-A29C-432B-8FB5-7B7423523D18}">
  <dimension ref="A1:AY51"/>
  <sheetViews>
    <sheetView tabSelected="1" zoomScaleNormal="100" workbookViewId="0">
      <selection activeCell="C5" sqref="C5"/>
    </sheetView>
  </sheetViews>
  <sheetFormatPr defaultRowHeight="15" x14ac:dyDescent="0.25"/>
  <cols>
    <col min="1" max="1" width="10.85546875" style="46" customWidth="1"/>
    <col min="2" max="2" width="14.42578125" style="46" bestFit="1" customWidth="1"/>
    <col min="3" max="39" width="3.7109375" style="46" customWidth="1"/>
    <col min="40" max="41" width="11.7109375" style="46" customWidth="1"/>
    <col min="42" max="16384" width="9.140625" style="46"/>
  </cols>
  <sheetData>
    <row r="1" spans="1:51" x14ac:dyDescent="0.25">
      <c r="A1" s="45"/>
      <c r="B1" s="45" t="s">
        <v>21</v>
      </c>
      <c r="C1" s="191" t="s">
        <v>117</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45"/>
      <c r="AO1" s="45"/>
      <c r="AP1" s="45"/>
      <c r="AQ1" s="45"/>
      <c r="AR1" s="45"/>
      <c r="AS1" s="45"/>
      <c r="AT1" s="45"/>
      <c r="AU1" s="45"/>
      <c r="AV1" s="45"/>
      <c r="AW1" s="45"/>
      <c r="AX1" s="45"/>
      <c r="AY1" s="45"/>
    </row>
    <row r="2" spans="1:51" ht="26.25" x14ac:dyDescent="0.4">
      <c r="A2" s="124" t="s">
        <v>172</v>
      </c>
      <c r="B2" s="190" t="str">
        <f>_xlfn.TEXTJOIN(" ",1,A2-1,"-",A2,"Financial Year")</f>
        <v>2026 - 2027 Financial Year</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11"/>
      <c r="AO2" s="45"/>
      <c r="AP2" s="45"/>
      <c r="AQ2" s="45"/>
      <c r="AR2" s="45"/>
      <c r="AS2" s="45"/>
      <c r="AT2" s="45"/>
      <c r="AU2" s="45"/>
      <c r="AV2" s="45"/>
      <c r="AW2" s="45"/>
      <c r="AX2" s="45"/>
      <c r="AY2" s="45"/>
    </row>
    <row r="3" spans="1:51" s="127" customFormat="1" ht="60.75" thickBot="1" x14ac:dyDescent="0.3">
      <c r="A3" s="125"/>
      <c r="B3" s="125"/>
      <c r="C3" s="125" t="s">
        <v>12</v>
      </c>
      <c r="D3" s="125" t="s">
        <v>13</v>
      </c>
      <c r="E3" s="125" t="s">
        <v>14</v>
      </c>
      <c r="F3" s="125" t="s">
        <v>15</v>
      </c>
      <c r="G3" s="125" t="s">
        <v>16</v>
      </c>
      <c r="H3" s="125" t="s">
        <v>17</v>
      </c>
      <c r="I3" s="125" t="s">
        <v>18</v>
      </c>
      <c r="J3" s="125" t="s">
        <v>12</v>
      </c>
      <c r="K3" s="125" t="s">
        <v>13</v>
      </c>
      <c r="L3" s="125" t="s">
        <v>14</v>
      </c>
      <c r="M3" s="125" t="s">
        <v>15</v>
      </c>
      <c r="N3" s="125" t="s">
        <v>16</v>
      </c>
      <c r="O3" s="125" t="s">
        <v>17</v>
      </c>
      <c r="P3" s="125" t="s">
        <v>18</v>
      </c>
      <c r="Q3" s="125" t="s">
        <v>12</v>
      </c>
      <c r="R3" s="125" t="s">
        <v>13</v>
      </c>
      <c r="S3" s="125" t="s">
        <v>14</v>
      </c>
      <c r="T3" s="125" t="s">
        <v>15</v>
      </c>
      <c r="U3" s="125" t="s">
        <v>16</v>
      </c>
      <c r="V3" s="125" t="s">
        <v>17</v>
      </c>
      <c r="W3" s="125" t="s">
        <v>18</v>
      </c>
      <c r="X3" s="125" t="s">
        <v>12</v>
      </c>
      <c r="Y3" s="125" t="s">
        <v>13</v>
      </c>
      <c r="Z3" s="125" t="s">
        <v>14</v>
      </c>
      <c r="AA3" s="125" t="s">
        <v>15</v>
      </c>
      <c r="AB3" s="125" t="s">
        <v>16</v>
      </c>
      <c r="AC3" s="125" t="s">
        <v>17</v>
      </c>
      <c r="AD3" s="125" t="s">
        <v>18</v>
      </c>
      <c r="AE3" s="125" t="s">
        <v>12</v>
      </c>
      <c r="AF3" s="125" t="s">
        <v>13</v>
      </c>
      <c r="AG3" s="125" t="s">
        <v>14</v>
      </c>
      <c r="AH3" s="125" t="s">
        <v>15</v>
      </c>
      <c r="AI3" s="125" t="s">
        <v>16</v>
      </c>
      <c r="AJ3" s="125" t="s">
        <v>17</v>
      </c>
      <c r="AK3" s="125" t="s">
        <v>18</v>
      </c>
      <c r="AL3" s="125" t="s">
        <v>12</v>
      </c>
      <c r="AM3" s="125" t="s">
        <v>13</v>
      </c>
      <c r="AN3" s="126"/>
      <c r="AO3" s="125"/>
      <c r="AP3" s="125"/>
      <c r="AQ3" s="125"/>
      <c r="AR3" s="125"/>
      <c r="AS3" s="125"/>
      <c r="AT3" s="125"/>
      <c r="AU3" s="125"/>
      <c r="AV3" s="125"/>
      <c r="AW3" s="125"/>
      <c r="AX3" s="125"/>
      <c r="AY3" s="125"/>
    </row>
    <row r="4" spans="1:51" ht="16.5" thickTop="1" thickBot="1" x14ac:dyDescent="0.3">
      <c r="A4" s="128">
        <v>7</v>
      </c>
      <c r="B4" s="129" t="s">
        <v>6</v>
      </c>
      <c r="C4" s="130">
        <f>DATE($A$2-1,7,1)-WEEKDAY(DATE($A$2-1,7,1),3)</f>
        <v>46202</v>
      </c>
      <c r="D4" s="131">
        <f>C4+1</f>
        <v>46203</v>
      </c>
      <c r="E4" s="131">
        <f t="shared" ref="E4:AM4" si="0">D4+1</f>
        <v>46204</v>
      </c>
      <c r="F4" s="131">
        <f t="shared" si="0"/>
        <v>46205</v>
      </c>
      <c r="G4" s="131">
        <f t="shared" si="0"/>
        <v>46206</v>
      </c>
      <c r="H4" s="131">
        <f t="shared" si="0"/>
        <v>46207</v>
      </c>
      <c r="I4" s="132">
        <f t="shared" si="0"/>
        <v>46208</v>
      </c>
      <c r="J4" s="131">
        <f t="shared" si="0"/>
        <v>46209</v>
      </c>
      <c r="K4" s="131">
        <f t="shared" si="0"/>
        <v>46210</v>
      </c>
      <c r="L4" s="131">
        <f t="shared" si="0"/>
        <v>46211</v>
      </c>
      <c r="M4" s="131">
        <f t="shared" si="0"/>
        <v>46212</v>
      </c>
      <c r="N4" s="131">
        <f t="shared" si="0"/>
        <v>46213</v>
      </c>
      <c r="O4" s="131">
        <f t="shared" si="0"/>
        <v>46214</v>
      </c>
      <c r="P4" s="132">
        <f t="shared" si="0"/>
        <v>46215</v>
      </c>
      <c r="Q4" s="131">
        <f t="shared" si="0"/>
        <v>46216</v>
      </c>
      <c r="R4" s="131">
        <f t="shared" si="0"/>
        <v>46217</v>
      </c>
      <c r="S4" s="131">
        <f t="shared" si="0"/>
        <v>46218</v>
      </c>
      <c r="T4" s="131">
        <f t="shared" si="0"/>
        <v>46219</v>
      </c>
      <c r="U4" s="131">
        <f t="shared" si="0"/>
        <v>46220</v>
      </c>
      <c r="V4" s="131">
        <f t="shared" si="0"/>
        <v>46221</v>
      </c>
      <c r="W4" s="132">
        <f t="shared" si="0"/>
        <v>46222</v>
      </c>
      <c r="X4" s="131">
        <f t="shared" si="0"/>
        <v>46223</v>
      </c>
      <c r="Y4" s="131">
        <f t="shared" si="0"/>
        <v>46224</v>
      </c>
      <c r="Z4" s="131">
        <f t="shared" si="0"/>
        <v>46225</v>
      </c>
      <c r="AA4" s="131">
        <f t="shared" si="0"/>
        <v>46226</v>
      </c>
      <c r="AB4" s="131">
        <f t="shared" si="0"/>
        <v>46227</v>
      </c>
      <c r="AC4" s="131">
        <f t="shared" si="0"/>
        <v>46228</v>
      </c>
      <c r="AD4" s="132">
        <f t="shared" si="0"/>
        <v>46229</v>
      </c>
      <c r="AE4" s="131">
        <f t="shared" si="0"/>
        <v>46230</v>
      </c>
      <c r="AF4" s="131">
        <f t="shared" si="0"/>
        <v>46231</v>
      </c>
      <c r="AG4" s="131">
        <f t="shared" si="0"/>
        <v>46232</v>
      </c>
      <c r="AH4" s="131">
        <f t="shared" si="0"/>
        <v>46233</v>
      </c>
      <c r="AI4" s="131">
        <f t="shared" si="0"/>
        <v>46234</v>
      </c>
      <c r="AJ4" s="131">
        <f t="shared" si="0"/>
        <v>46235</v>
      </c>
      <c r="AK4" s="132">
        <f t="shared" si="0"/>
        <v>46236</v>
      </c>
      <c r="AL4" s="131">
        <f t="shared" si="0"/>
        <v>46237</v>
      </c>
      <c r="AM4" s="133">
        <f t="shared" si="0"/>
        <v>46238</v>
      </c>
      <c r="AN4" s="111"/>
      <c r="AO4" s="45"/>
      <c r="AP4" s="45"/>
      <c r="AQ4" s="45"/>
      <c r="AR4" s="45"/>
      <c r="AS4" s="45"/>
      <c r="AT4" s="45"/>
      <c r="AU4" s="45"/>
      <c r="AV4" s="45"/>
      <c r="AW4" s="45"/>
      <c r="AX4" s="45"/>
      <c r="AY4" s="45"/>
    </row>
    <row r="5" spans="1:51" x14ac:dyDescent="0.25">
      <c r="A5" s="45"/>
      <c r="B5" s="46" t="s">
        <v>19</v>
      </c>
      <c r="C5" s="1"/>
      <c r="D5" s="2"/>
      <c r="E5" s="2"/>
      <c r="F5" s="2"/>
      <c r="G5" s="2"/>
      <c r="H5" s="2"/>
      <c r="I5" s="3"/>
      <c r="J5" s="2"/>
      <c r="K5" s="2"/>
      <c r="L5" s="2"/>
      <c r="M5" s="2"/>
      <c r="N5" s="2"/>
      <c r="O5" s="2"/>
      <c r="P5" s="3"/>
      <c r="Q5" s="2"/>
      <c r="R5" s="2"/>
      <c r="S5" s="2"/>
      <c r="T5" s="2"/>
      <c r="U5" s="2"/>
      <c r="V5" s="2"/>
      <c r="W5" s="3"/>
      <c r="X5" s="2"/>
      <c r="Y5" s="2"/>
      <c r="Z5" s="2"/>
      <c r="AA5" s="2"/>
      <c r="AB5" s="2"/>
      <c r="AC5" s="2"/>
      <c r="AD5" s="3"/>
      <c r="AE5" s="2"/>
      <c r="AF5" s="2"/>
      <c r="AG5" s="2"/>
      <c r="AH5" s="2"/>
      <c r="AI5" s="2"/>
      <c r="AJ5" s="2"/>
      <c r="AK5" s="3"/>
      <c r="AL5" s="2"/>
      <c r="AM5" s="4"/>
      <c r="AN5" s="111">
        <f>SUM(C5:AM5)</f>
        <v>0</v>
      </c>
      <c r="AO5" s="45"/>
      <c r="AP5" s="45"/>
      <c r="AQ5" s="45"/>
      <c r="AR5" s="45"/>
      <c r="AS5" s="45"/>
      <c r="AT5" s="45"/>
      <c r="AU5" s="45"/>
      <c r="AV5" s="45"/>
      <c r="AW5" s="45"/>
      <c r="AX5" s="45"/>
      <c r="AY5" s="45"/>
    </row>
    <row r="6" spans="1:51" ht="15.75" thickBot="1" x14ac:dyDescent="0.3">
      <c r="A6" s="45"/>
      <c r="B6" s="46" t="s">
        <v>151</v>
      </c>
      <c r="C6" s="1"/>
      <c r="D6" s="2"/>
      <c r="E6" s="2"/>
      <c r="F6" s="2"/>
      <c r="G6" s="2"/>
      <c r="H6" s="2"/>
      <c r="I6" s="3"/>
      <c r="J6" s="2"/>
      <c r="K6" s="2"/>
      <c r="L6" s="2"/>
      <c r="M6" s="2"/>
      <c r="N6" s="2"/>
      <c r="O6" s="2"/>
      <c r="P6" s="3"/>
      <c r="Q6" s="2"/>
      <c r="R6" s="2"/>
      <c r="S6" s="2"/>
      <c r="T6" s="2"/>
      <c r="U6" s="2"/>
      <c r="V6" s="2"/>
      <c r="W6" s="3"/>
      <c r="X6" s="2"/>
      <c r="Y6" s="2"/>
      <c r="Z6" s="2"/>
      <c r="AA6" s="2"/>
      <c r="AB6" s="2"/>
      <c r="AC6" s="2"/>
      <c r="AD6" s="3"/>
      <c r="AE6" s="2"/>
      <c r="AF6" s="2"/>
      <c r="AG6" s="2"/>
      <c r="AH6" s="2"/>
      <c r="AI6" s="2"/>
      <c r="AJ6" s="2"/>
      <c r="AK6" s="3"/>
      <c r="AL6" s="2"/>
      <c r="AM6" s="4"/>
      <c r="AN6" s="111">
        <f t="shared" ref="AN6:AN39" si="1">SUM(C6:AM6)</f>
        <v>0</v>
      </c>
      <c r="AO6" s="45"/>
      <c r="AP6" s="45"/>
      <c r="AQ6" s="45"/>
      <c r="AR6" s="45"/>
      <c r="AS6" s="45"/>
      <c r="AT6" s="45"/>
      <c r="AU6" s="45"/>
      <c r="AV6" s="45"/>
      <c r="AW6" s="45"/>
      <c r="AX6" s="45"/>
      <c r="AY6" s="45"/>
    </row>
    <row r="7" spans="1:51" ht="16.5" thickTop="1" thickBot="1" x14ac:dyDescent="0.3">
      <c r="A7" s="134">
        <v>8</v>
      </c>
      <c r="B7" s="135" t="s">
        <v>7</v>
      </c>
      <c r="C7" s="136">
        <f>DATE($A$2-1,8,1)-WEEKDAY(DATE($A$2-1,8,1),3)</f>
        <v>46230</v>
      </c>
      <c r="D7" s="137">
        <f>C7+1</f>
        <v>46231</v>
      </c>
      <c r="E7" s="137">
        <f t="shared" ref="E7:AM7" si="2">D7+1</f>
        <v>46232</v>
      </c>
      <c r="F7" s="137">
        <f t="shared" si="2"/>
        <v>46233</v>
      </c>
      <c r="G7" s="137">
        <f t="shared" si="2"/>
        <v>46234</v>
      </c>
      <c r="H7" s="137">
        <f t="shared" si="2"/>
        <v>46235</v>
      </c>
      <c r="I7" s="132">
        <f t="shared" si="2"/>
        <v>46236</v>
      </c>
      <c r="J7" s="137">
        <f t="shared" si="2"/>
        <v>46237</v>
      </c>
      <c r="K7" s="137">
        <f t="shared" si="2"/>
        <v>46238</v>
      </c>
      <c r="L7" s="137">
        <f t="shared" si="2"/>
        <v>46239</v>
      </c>
      <c r="M7" s="137">
        <f t="shared" si="2"/>
        <v>46240</v>
      </c>
      <c r="N7" s="137">
        <f t="shared" si="2"/>
        <v>46241</v>
      </c>
      <c r="O7" s="137">
        <f t="shared" si="2"/>
        <v>46242</v>
      </c>
      <c r="P7" s="132">
        <f t="shared" si="2"/>
        <v>46243</v>
      </c>
      <c r="Q7" s="137">
        <f t="shared" si="2"/>
        <v>46244</v>
      </c>
      <c r="R7" s="137">
        <f t="shared" si="2"/>
        <v>46245</v>
      </c>
      <c r="S7" s="137">
        <f t="shared" si="2"/>
        <v>46246</v>
      </c>
      <c r="T7" s="137">
        <f t="shared" si="2"/>
        <v>46247</v>
      </c>
      <c r="U7" s="137">
        <f t="shared" si="2"/>
        <v>46248</v>
      </c>
      <c r="V7" s="137">
        <f t="shared" si="2"/>
        <v>46249</v>
      </c>
      <c r="W7" s="132">
        <f t="shared" si="2"/>
        <v>46250</v>
      </c>
      <c r="X7" s="137">
        <f t="shared" si="2"/>
        <v>46251</v>
      </c>
      <c r="Y7" s="137">
        <f t="shared" si="2"/>
        <v>46252</v>
      </c>
      <c r="Z7" s="137">
        <f t="shared" si="2"/>
        <v>46253</v>
      </c>
      <c r="AA7" s="137">
        <f t="shared" si="2"/>
        <v>46254</v>
      </c>
      <c r="AB7" s="137">
        <f t="shared" si="2"/>
        <v>46255</v>
      </c>
      <c r="AC7" s="137">
        <f t="shared" si="2"/>
        <v>46256</v>
      </c>
      <c r="AD7" s="132">
        <f t="shared" si="2"/>
        <v>46257</v>
      </c>
      <c r="AE7" s="137">
        <f t="shared" si="2"/>
        <v>46258</v>
      </c>
      <c r="AF7" s="137">
        <f t="shared" si="2"/>
        <v>46259</v>
      </c>
      <c r="AG7" s="137">
        <f t="shared" si="2"/>
        <v>46260</v>
      </c>
      <c r="AH7" s="137">
        <f t="shared" si="2"/>
        <v>46261</v>
      </c>
      <c r="AI7" s="137">
        <f t="shared" si="2"/>
        <v>46262</v>
      </c>
      <c r="AJ7" s="137">
        <f t="shared" si="2"/>
        <v>46263</v>
      </c>
      <c r="AK7" s="132">
        <f t="shared" si="2"/>
        <v>46264</v>
      </c>
      <c r="AL7" s="137">
        <f t="shared" si="2"/>
        <v>46265</v>
      </c>
      <c r="AM7" s="138">
        <f t="shared" si="2"/>
        <v>46266</v>
      </c>
      <c r="AN7" s="111"/>
      <c r="AO7" s="45"/>
      <c r="AP7" s="45"/>
      <c r="AQ7" s="45"/>
      <c r="AR7" s="45"/>
      <c r="AS7" s="45"/>
      <c r="AT7" s="45"/>
      <c r="AU7" s="45"/>
      <c r="AV7" s="45"/>
      <c r="AW7" s="45"/>
      <c r="AX7" s="45"/>
      <c r="AY7" s="45"/>
    </row>
    <row r="8" spans="1:51" x14ac:dyDescent="0.25">
      <c r="A8" s="134"/>
      <c r="B8" s="69" t="s">
        <v>19</v>
      </c>
      <c r="C8" s="5"/>
      <c r="D8" s="6"/>
      <c r="E8" s="6"/>
      <c r="F8" s="6"/>
      <c r="G8" s="6"/>
      <c r="H8" s="6"/>
      <c r="I8" s="3"/>
      <c r="J8" s="6"/>
      <c r="K8" s="6"/>
      <c r="L8" s="6"/>
      <c r="M8" s="6"/>
      <c r="N8" s="6"/>
      <c r="O8" s="6"/>
      <c r="P8" s="3"/>
      <c r="Q8" s="6"/>
      <c r="R8" s="6"/>
      <c r="S8" s="6"/>
      <c r="T8" s="6"/>
      <c r="U8" s="6"/>
      <c r="V8" s="6"/>
      <c r="W8" s="3"/>
      <c r="X8" s="6"/>
      <c r="Y8" s="6"/>
      <c r="Z8" s="6"/>
      <c r="AA8" s="6"/>
      <c r="AB8" s="6"/>
      <c r="AC8" s="6"/>
      <c r="AD8" s="3"/>
      <c r="AE8" s="6"/>
      <c r="AF8" s="6"/>
      <c r="AG8" s="6"/>
      <c r="AH8" s="6"/>
      <c r="AI8" s="6"/>
      <c r="AJ8" s="6"/>
      <c r="AK8" s="3"/>
      <c r="AL8" s="6"/>
      <c r="AM8" s="7"/>
      <c r="AN8" s="111">
        <f t="shared" si="1"/>
        <v>0</v>
      </c>
      <c r="AO8" s="45"/>
      <c r="AP8" s="45"/>
      <c r="AQ8" s="45"/>
      <c r="AR8" s="45"/>
      <c r="AS8" s="45"/>
      <c r="AT8" s="45"/>
      <c r="AU8" s="45"/>
      <c r="AV8" s="45"/>
      <c r="AW8" s="45"/>
      <c r="AX8" s="45"/>
      <c r="AY8" s="45"/>
    </row>
    <row r="9" spans="1:51" ht="15.75" thickBot="1" x14ac:dyDescent="0.3">
      <c r="A9" s="45"/>
      <c r="B9" s="69" t="s">
        <v>151</v>
      </c>
      <c r="C9" s="5"/>
      <c r="D9" s="6"/>
      <c r="E9" s="6"/>
      <c r="F9" s="6"/>
      <c r="G9" s="6"/>
      <c r="H9" s="6"/>
      <c r="I9" s="3"/>
      <c r="J9" s="6"/>
      <c r="K9" s="6"/>
      <c r="L9" s="6"/>
      <c r="M9" s="6"/>
      <c r="N9" s="6"/>
      <c r="O9" s="6"/>
      <c r="P9" s="3"/>
      <c r="Q9" s="6"/>
      <c r="R9" s="6"/>
      <c r="S9" s="6"/>
      <c r="T9" s="6"/>
      <c r="U9" s="6"/>
      <c r="V9" s="6"/>
      <c r="W9" s="3"/>
      <c r="X9" s="6"/>
      <c r="Y9" s="6"/>
      <c r="Z9" s="6"/>
      <c r="AA9" s="6"/>
      <c r="AB9" s="6"/>
      <c r="AC9" s="6"/>
      <c r="AD9" s="3"/>
      <c r="AE9" s="6"/>
      <c r="AF9" s="6"/>
      <c r="AG9" s="6"/>
      <c r="AH9" s="6"/>
      <c r="AI9" s="6"/>
      <c r="AJ9" s="6"/>
      <c r="AK9" s="3"/>
      <c r="AL9" s="6"/>
      <c r="AM9" s="7"/>
      <c r="AN9" s="111">
        <f t="shared" si="1"/>
        <v>0</v>
      </c>
      <c r="AO9" s="45"/>
      <c r="AP9" s="45"/>
      <c r="AQ9" s="45"/>
      <c r="AR9" s="45"/>
      <c r="AS9" s="45"/>
      <c r="AT9" s="45"/>
      <c r="AU9" s="45"/>
      <c r="AV9" s="45"/>
      <c r="AW9" s="45"/>
      <c r="AX9" s="45"/>
      <c r="AY9" s="45"/>
    </row>
    <row r="10" spans="1:51" ht="16.5" thickTop="1" thickBot="1" x14ac:dyDescent="0.3">
      <c r="A10" s="128">
        <v>9</v>
      </c>
      <c r="B10" s="129" t="s">
        <v>8</v>
      </c>
      <c r="C10" s="130">
        <f>DATE($A$2-1,9,1)-WEEKDAY(DATE($A$2-1,9,1),3)</f>
        <v>46265</v>
      </c>
      <c r="D10" s="131">
        <f>C10+1</f>
        <v>46266</v>
      </c>
      <c r="E10" s="131">
        <f t="shared" ref="E10:AM10" si="3">D10+1</f>
        <v>46267</v>
      </c>
      <c r="F10" s="131">
        <f t="shared" si="3"/>
        <v>46268</v>
      </c>
      <c r="G10" s="131">
        <f t="shared" si="3"/>
        <v>46269</v>
      </c>
      <c r="H10" s="131">
        <f t="shared" si="3"/>
        <v>46270</v>
      </c>
      <c r="I10" s="132">
        <f t="shared" si="3"/>
        <v>46271</v>
      </c>
      <c r="J10" s="131">
        <f t="shared" si="3"/>
        <v>46272</v>
      </c>
      <c r="K10" s="131">
        <f t="shared" si="3"/>
        <v>46273</v>
      </c>
      <c r="L10" s="131">
        <f t="shared" si="3"/>
        <v>46274</v>
      </c>
      <c r="M10" s="131">
        <f t="shared" si="3"/>
        <v>46275</v>
      </c>
      <c r="N10" s="131">
        <f t="shared" si="3"/>
        <v>46276</v>
      </c>
      <c r="O10" s="131">
        <f t="shared" si="3"/>
        <v>46277</v>
      </c>
      <c r="P10" s="132">
        <f t="shared" si="3"/>
        <v>46278</v>
      </c>
      <c r="Q10" s="131">
        <f t="shared" si="3"/>
        <v>46279</v>
      </c>
      <c r="R10" s="131">
        <f t="shared" si="3"/>
        <v>46280</v>
      </c>
      <c r="S10" s="131">
        <f t="shared" si="3"/>
        <v>46281</v>
      </c>
      <c r="T10" s="131">
        <f t="shared" si="3"/>
        <v>46282</v>
      </c>
      <c r="U10" s="131">
        <f t="shared" si="3"/>
        <v>46283</v>
      </c>
      <c r="V10" s="131">
        <f t="shared" si="3"/>
        <v>46284</v>
      </c>
      <c r="W10" s="132">
        <f t="shared" si="3"/>
        <v>46285</v>
      </c>
      <c r="X10" s="131">
        <f t="shared" si="3"/>
        <v>46286</v>
      </c>
      <c r="Y10" s="131">
        <f t="shared" si="3"/>
        <v>46287</v>
      </c>
      <c r="Z10" s="131">
        <f t="shared" si="3"/>
        <v>46288</v>
      </c>
      <c r="AA10" s="131">
        <f t="shared" si="3"/>
        <v>46289</v>
      </c>
      <c r="AB10" s="131">
        <f t="shared" si="3"/>
        <v>46290</v>
      </c>
      <c r="AC10" s="131">
        <f t="shared" si="3"/>
        <v>46291</v>
      </c>
      <c r="AD10" s="132">
        <f t="shared" si="3"/>
        <v>46292</v>
      </c>
      <c r="AE10" s="131">
        <f t="shared" si="3"/>
        <v>46293</v>
      </c>
      <c r="AF10" s="131">
        <f t="shared" si="3"/>
        <v>46294</v>
      </c>
      <c r="AG10" s="131">
        <f t="shared" si="3"/>
        <v>46295</v>
      </c>
      <c r="AH10" s="131">
        <f t="shared" si="3"/>
        <v>46296</v>
      </c>
      <c r="AI10" s="131">
        <f t="shared" si="3"/>
        <v>46297</v>
      </c>
      <c r="AJ10" s="131">
        <f t="shared" si="3"/>
        <v>46298</v>
      </c>
      <c r="AK10" s="132">
        <f t="shared" si="3"/>
        <v>46299</v>
      </c>
      <c r="AL10" s="131">
        <f t="shared" si="3"/>
        <v>46300</v>
      </c>
      <c r="AM10" s="133">
        <f t="shared" si="3"/>
        <v>46301</v>
      </c>
      <c r="AN10" s="111"/>
      <c r="AO10" s="45"/>
      <c r="AP10" s="45"/>
      <c r="AQ10" s="45"/>
      <c r="AR10" s="45"/>
      <c r="AS10" s="45"/>
      <c r="AT10" s="45"/>
      <c r="AU10" s="45"/>
      <c r="AV10" s="45"/>
      <c r="AW10" s="45"/>
      <c r="AX10" s="45"/>
      <c r="AY10" s="45"/>
    </row>
    <row r="11" spans="1:51" x14ac:dyDescent="0.25">
      <c r="A11" s="128"/>
      <c r="B11" s="46" t="s">
        <v>19</v>
      </c>
      <c r="C11" s="1"/>
      <c r="D11" s="2"/>
      <c r="E11" s="2"/>
      <c r="F11" s="2"/>
      <c r="G11" s="2"/>
      <c r="H11" s="2"/>
      <c r="I11" s="3"/>
      <c r="J11" s="2"/>
      <c r="K11" s="2"/>
      <c r="L11" s="2"/>
      <c r="M11" s="2"/>
      <c r="N11" s="2"/>
      <c r="O11" s="2"/>
      <c r="P11" s="3"/>
      <c r="Q11" s="2"/>
      <c r="R11" s="2"/>
      <c r="S11" s="2"/>
      <c r="T11" s="2"/>
      <c r="U11" s="2"/>
      <c r="V11" s="2"/>
      <c r="W11" s="3"/>
      <c r="X11" s="2"/>
      <c r="Y11" s="2"/>
      <c r="Z11" s="2"/>
      <c r="AA11" s="2"/>
      <c r="AB11" s="2"/>
      <c r="AC11" s="2"/>
      <c r="AD11" s="3"/>
      <c r="AE11" s="2"/>
      <c r="AF11" s="2"/>
      <c r="AG11" s="2"/>
      <c r="AH11" s="2"/>
      <c r="AI11" s="2"/>
      <c r="AJ11" s="2"/>
      <c r="AK11" s="3"/>
      <c r="AL11" s="2"/>
      <c r="AM11" s="4"/>
      <c r="AN11" s="111">
        <f t="shared" si="1"/>
        <v>0</v>
      </c>
      <c r="AO11" s="45"/>
      <c r="AP11" s="45"/>
      <c r="AQ11" s="45"/>
      <c r="AR11" s="45"/>
      <c r="AS11" s="45"/>
      <c r="AT11" s="45"/>
      <c r="AU11" s="45"/>
      <c r="AV11" s="45"/>
      <c r="AW11" s="45"/>
      <c r="AX11" s="45"/>
      <c r="AY11" s="45"/>
    </row>
    <row r="12" spans="1:51" ht="15.75" thickBot="1" x14ac:dyDescent="0.3">
      <c r="A12" s="45"/>
      <c r="B12" s="46" t="s">
        <v>151</v>
      </c>
      <c r="C12" s="1"/>
      <c r="D12" s="2"/>
      <c r="E12" s="2"/>
      <c r="F12" s="2"/>
      <c r="G12" s="2"/>
      <c r="H12" s="2"/>
      <c r="I12" s="3"/>
      <c r="J12" s="2"/>
      <c r="K12" s="2"/>
      <c r="L12" s="2"/>
      <c r="M12" s="2"/>
      <c r="N12" s="2"/>
      <c r="O12" s="2"/>
      <c r="P12" s="3"/>
      <c r="Q12" s="2"/>
      <c r="R12" s="2"/>
      <c r="S12" s="2"/>
      <c r="T12" s="2"/>
      <c r="U12" s="2"/>
      <c r="V12" s="2"/>
      <c r="W12" s="3"/>
      <c r="X12" s="2"/>
      <c r="Y12" s="2"/>
      <c r="Z12" s="2"/>
      <c r="AA12" s="2"/>
      <c r="AB12" s="2"/>
      <c r="AC12" s="2"/>
      <c r="AD12" s="3"/>
      <c r="AE12" s="2"/>
      <c r="AF12" s="2"/>
      <c r="AG12" s="2"/>
      <c r="AH12" s="2"/>
      <c r="AI12" s="2"/>
      <c r="AJ12" s="2"/>
      <c r="AK12" s="3"/>
      <c r="AL12" s="2"/>
      <c r="AM12" s="4"/>
      <c r="AN12" s="111">
        <f t="shared" si="1"/>
        <v>0</v>
      </c>
      <c r="AO12" s="45"/>
      <c r="AP12" s="45"/>
      <c r="AQ12" s="45"/>
      <c r="AR12" s="45"/>
      <c r="AS12" s="45"/>
      <c r="AT12" s="45"/>
      <c r="AU12" s="45"/>
      <c r="AV12" s="45"/>
      <c r="AW12" s="45"/>
      <c r="AX12" s="45"/>
      <c r="AY12" s="45"/>
    </row>
    <row r="13" spans="1:51" ht="16.5" thickTop="1" thickBot="1" x14ac:dyDescent="0.3">
      <c r="A13" s="134">
        <v>10</v>
      </c>
      <c r="B13" s="135" t="s">
        <v>9</v>
      </c>
      <c r="C13" s="136">
        <f>DATE($A$2-1,10,1)-WEEKDAY(DATE($A$2-1,10,1),3)</f>
        <v>46293</v>
      </c>
      <c r="D13" s="137">
        <f>C13+1</f>
        <v>46294</v>
      </c>
      <c r="E13" s="137">
        <f t="shared" ref="E13:AM13" si="4">D13+1</f>
        <v>46295</v>
      </c>
      <c r="F13" s="137">
        <f t="shared" si="4"/>
        <v>46296</v>
      </c>
      <c r="G13" s="137">
        <f t="shared" si="4"/>
        <v>46297</v>
      </c>
      <c r="H13" s="137">
        <f t="shared" si="4"/>
        <v>46298</v>
      </c>
      <c r="I13" s="132">
        <f t="shared" si="4"/>
        <v>46299</v>
      </c>
      <c r="J13" s="137">
        <f t="shared" si="4"/>
        <v>46300</v>
      </c>
      <c r="K13" s="137">
        <f t="shared" si="4"/>
        <v>46301</v>
      </c>
      <c r="L13" s="137">
        <f t="shared" si="4"/>
        <v>46302</v>
      </c>
      <c r="M13" s="137">
        <f t="shared" si="4"/>
        <v>46303</v>
      </c>
      <c r="N13" s="137">
        <f t="shared" si="4"/>
        <v>46304</v>
      </c>
      <c r="O13" s="137">
        <f t="shared" si="4"/>
        <v>46305</v>
      </c>
      <c r="P13" s="132">
        <f t="shared" si="4"/>
        <v>46306</v>
      </c>
      <c r="Q13" s="137">
        <f t="shared" si="4"/>
        <v>46307</v>
      </c>
      <c r="R13" s="137">
        <f t="shared" si="4"/>
        <v>46308</v>
      </c>
      <c r="S13" s="137">
        <f t="shared" si="4"/>
        <v>46309</v>
      </c>
      <c r="T13" s="137">
        <f t="shared" si="4"/>
        <v>46310</v>
      </c>
      <c r="U13" s="137">
        <f t="shared" si="4"/>
        <v>46311</v>
      </c>
      <c r="V13" s="137">
        <f t="shared" si="4"/>
        <v>46312</v>
      </c>
      <c r="W13" s="132">
        <f t="shared" si="4"/>
        <v>46313</v>
      </c>
      <c r="X13" s="137">
        <f t="shared" si="4"/>
        <v>46314</v>
      </c>
      <c r="Y13" s="137">
        <f t="shared" si="4"/>
        <v>46315</v>
      </c>
      <c r="Z13" s="137">
        <f t="shared" si="4"/>
        <v>46316</v>
      </c>
      <c r="AA13" s="137">
        <f t="shared" si="4"/>
        <v>46317</v>
      </c>
      <c r="AB13" s="137">
        <f t="shared" si="4"/>
        <v>46318</v>
      </c>
      <c r="AC13" s="137">
        <f t="shared" si="4"/>
        <v>46319</v>
      </c>
      <c r="AD13" s="132">
        <f t="shared" si="4"/>
        <v>46320</v>
      </c>
      <c r="AE13" s="137">
        <f t="shared" si="4"/>
        <v>46321</v>
      </c>
      <c r="AF13" s="137">
        <f t="shared" si="4"/>
        <v>46322</v>
      </c>
      <c r="AG13" s="137">
        <f t="shared" si="4"/>
        <v>46323</v>
      </c>
      <c r="AH13" s="137">
        <f t="shared" si="4"/>
        <v>46324</v>
      </c>
      <c r="AI13" s="137">
        <f t="shared" si="4"/>
        <v>46325</v>
      </c>
      <c r="AJ13" s="137">
        <f t="shared" si="4"/>
        <v>46326</v>
      </c>
      <c r="AK13" s="132">
        <f t="shared" si="4"/>
        <v>46327</v>
      </c>
      <c r="AL13" s="137">
        <f t="shared" si="4"/>
        <v>46328</v>
      </c>
      <c r="AM13" s="138">
        <f t="shared" si="4"/>
        <v>46329</v>
      </c>
      <c r="AN13" s="111"/>
      <c r="AO13" s="45"/>
      <c r="AP13" s="45"/>
      <c r="AQ13" s="45"/>
      <c r="AR13" s="45"/>
      <c r="AS13" s="45"/>
      <c r="AT13" s="45"/>
      <c r="AU13" s="45"/>
      <c r="AV13" s="45"/>
      <c r="AW13" s="45"/>
      <c r="AX13" s="45"/>
      <c r="AY13" s="45"/>
    </row>
    <row r="14" spans="1:51" x14ac:dyDescent="0.25">
      <c r="A14" s="134"/>
      <c r="B14" s="69" t="s">
        <v>19</v>
      </c>
      <c r="C14" s="5"/>
      <c r="D14" s="6"/>
      <c r="E14" s="6"/>
      <c r="F14" s="6"/>
      <c r="G14" s="6"/>
      <c r="H14" s="6"/>
      <c r="I14" s="3"/>
      <c r="J14" s="6"/>
      <c r="K14" s="6"/>
      <c r="L14" s="6"/>
      <c r="M14" s="6"/>
      <c r="N14" s="6"/>
      <c r="O14" s="6"/>
      <c r="P14" s="3"/>
      <c r="Q14" s="6"/>
      <c r="R14" s="6"/>
      <c r="S14" s="6"/>
      <c r="T14" s="6"/>
      <c r="U14" s="6"/>
      <c r="V14" s="6"/>
      <c r="W14" s="3"/>
      <c r="X14" s="6"/>
      <c r="Y14" s="6"/>
      <c r="Z14" s="6"/>
      <c r="AA14" s="6"/>
      <c r="AB14" s="6"/>
      <c r="AC14" s="6"/>
      <c r="AD14" s="3"/>
      <c r="AE14" s="6"/>
      <c r="AF14" s="6"/>
      <c r="AG14" s="6"/>
      <c r="AH14" s="6"/>
      <c r="AI14" s="6"/>
      <c r="AJ14" s="6"/>
      <c r="AK14" s="3"/>
      <c r="AL14" s="6"/>
      <c r="AM14" s="7"/>
      <c r="AN14" s="111">
        <f t="shared" si="1"/>
        <v>0</v>
      </c>
      <c r="AO14" s="45"/>
      <c r="AP14" s="45"/>
      <c r="AQ14" s="45"/>
      <c r="AR14" s="45"/>
      <c r="AS14" s="45"/>
      <c r="AT14" s="45"/>
      <c r="AU14" s="45"/>
      <c r="AV14" s="45"/>
      <c r="AW14" s="45"/>
      <c r="AX14" s="45"/>
      <c r="AY14" s="45"/>
    </row>
    <row r="15" spans="1:51" ht="15.75" thickBot="1" x14ac:dyDescent="0.3">
      <c r="A15" s="45"/>
      <c r="B15" s="69" t="s">
        <v>151</v>
      </c>
      <c r="C15" s="5"/>
      <c r="D15" s="6"/>
      <c r="E15" s="6"/>
      <c r="F15" s="6"/>
      <c r="G15" s="6"/>
      <c r="H15" s="6"/>
      <c r="I15" s="3"/>
      <c r="J15" s="6"/>
      <c r="K15" s="6"/>
      <c r="L15" s="6"/>
      <c r="M15" s="6"/>
      <c r="N15" s="6"/>
      <c r="O15" s="6"/>
      <c r="P15" s="3"/>
      <c r="Q15" s="6"/>
      <c r="R15" s="6"/>
      <c r="S15" s="6"/>
      <c r="T15" s="6"/>
      <c r="U15" s="6"/>
      <c r="V15" s="6"/>
      <c r="W15" s="3"/>
      <c r="X15" s="6"/>
      <c r="Y15" s="6"/>
      <c r="Z15" s="6"/>
      <c r="AA15" s="6"/>
      <c r="AB15" s="6"/>
      <c r="AC15" s="6"/>
      <c r="AD15" s="3"/>
      <c r="AE15" s="6"/>
      <c r="AF15" s="6"/>
      <c r="AG15" s="6"/>
      <c r="AH15" s="6"/>
      <c r="AI15" s="6"/>
      <c r="AJ15" s="6"/>
      <c r="AK15" s="3"/>
      <c r="AL15" s="6"/>
      <c r="AM15" s="7"/>
      <c r="AN15" s="111">
        <f t="shared" si="1"/>
        <v>0</v>
      </c>
      <c r="AO15" s="45"/>
      <c r="AP15" s="45"/>
      <c r="AQ15" s="45"/>
      <c r="AR15" s="45"/>
      <c r="AS15" s="45"/>
      <c r="AT15" s="45"/>
      <c r="AU15" s="45"/>
      <c r="AV15" s="45"/>
      <c r="AW15" s="45"/>
      <c r="AX15" s="45"/>
      <c r="AY15" s="45"/>
    </row>
    <row r="16" spans="1:51" ht="16.5" thickTop="1" thickBot="1" x14ac:dyDescent="0.3">
      <c r="A16" s="128">
        <v>11</v>
      </c>
      <c r="B16" s="129" t="s">
        <v>10</v>
      </c>
      <c r="C16" s="130">
        <f>DATE($A$2-1,11,1)-WEEKDAY(DATE($A$2-1,11,1),3)</f>
        <v>46321</v>
      </c>
      <c r="D16" s="131">
        <f>C16+1</f>
        <v>46322</v>
      </c>
      <c r="E16" s="131">
        <f t="shared" ref="E16:AM16" si="5">D16+1</f>
        <v>46323</v>
      </c>
      <c r="F16" s="131">
        <f t="shared" si="5"/>
        <v>46324</v>
      </c>
      <c r="G16" s="131">
        <f t="shared" si="5"/>
        <v>46325</v>
      </c>
      <c r="H16" s="131">
        <f t="shared" si="5"/>
        <v>46326</v>
      </c>
      <c r="I16" s="132">
        <f t="shared" si="5"/>
        <v>46327</v>
      </c>
      <c r="J16" s="131">
        <f t="shared" si="5"/>
        <v>46328</v>
      </c>
      <c r="K16" s="131">
        <f t="shared" si="5"/>
        <v>46329</v>
      </c>
      <c r="L16" s="131">
        <f t="shared" si="5"/>
        <v>46330</v>
      </c>
      <c r="M16" s="131">
        <f t="shared" si="5"/>
        <v>46331</v>
      </c>
      <c r="N16" s="131">
        <f t="shared" si="5"/>
        <v>46332</v>
      </c>
      <c r="O16" s="131">
        <f t="shared" si="5"/>
        <v>46333</v>
      </c>
      <c r="P16" s="132">
        <f t="shared" si="5"/>
        <v>46334</v>
      </c>
      <c r="Q16" s="131">
        <f t="shared" si="5"/>
        <v>46335</v>
      </c>
      <c r="R16" s="131">
        <f t="shared" si="5"/>
        <v>46336</v>
      </c>
      <c r="S16" s="131">
        <f t="shared" si="5"/>
        <v>46337</v>
      </c>
      <c r="T16" s="131">
        <f t="shared" si="5"/>
        <v>46338</v>
      </c>
      <c r="U16" s="131">
        <f t="shared" si="5"/>
        <v>46339</v>
      </c>
      <c r="V16" s="131">
        <f t="shared" si="5"/>
        <v>46340</v>
      </c>
      <c r="W16" s="132">
        <f t="shared" si="5"/>
        <v>46341</v>
      </c>
      <c r="X16" s="131">
        <f t="shared" si="5"/>
        <v>46342</v>
      </c>
      <c r="Y16" s="131">
        <f t="shared" si="5"/>
        <v>46343</v>
      </c>
      <c r="Z16" s="131">
        <f t="shared" si="5"/>
        <v>46344</v>
      </c>
      <c r="AA16" s="131">
        <f t="shared" si="5"/>
        <v>46345</v>
      </c>
      <c r="AB16" s="131">
        <f t="shared" si="5"/>
        <v>46346</v>
      </c>
      <c r="AC16" s="131">
        <f t="shared" si="5"/>
        <v>46347</v>
      </c>
      <c r="AD16" s="132">
        <f t="shared" si="5"/>
        <v>46348</v>
      </c>
      <c r="AE16" s="131">
        <f t="shared" si="5"/>
        <v>46349</v>
      </c>
      <c r="AF16" s="131">
        <f t="shared" si="5"/>
        <v>46350</v>
      </c>
      <c r="AG16" s="131">
        <f t="shared" si="5"/>
        <v>46351</v>
      </c>
      <c r="AH16" s="131">
        <f t="shared" si="5"/>
        <v>46352</v>
      </c>
      <c r="AI16" s="131">
        <f t="shared" si="5"/>
        <v>46353</v>
      </c>
      <c r="AJ16" s="131">
        <f t="shared" si="5"/>
        <v>46354</v>
      </c>
      <c r="AK16" s="132">
        <f t="shared" si="5"/>
        <v>46355</v>
      </c>
      <c r="AL16" s="131">
        <f t="shared" si="5"/>
        <v>46356</v>
      </c>
      <c r="AM16" s="133">
        <f t="shared" si="5"/>
        <v>46357</v>
      </c>
      <c r="AN16" s="111"/>
      <c r="AO16" s="45"/>
      <c r="AP16" s="45"/>
      <c r="AQ16" s="45"/>
      <c r="AR16" s="45"/>
      <c r="AS16" s="45"/>
      <c r="AT16" s="45"/>
      <c r="AU16" s="45"/>
      <c r="AV16" s="45"/>
      <c r="AW16" s="45"/>
      <c r="AX16" s="45"/>
      <c r="AY16" s="45"/>
    </row>
    <row r="17" spans="1:51" x14ac:dyDescent="0.25">
      <c r="A17" s="128"/>
      <c r="B17" s="46" t="s">
        <v>19</v>
      </c>
      <c r="C17" s="1"/>
      <c r="D17" s="2"/>
      <c r="E17" s="2"/>
      <c r="F17" s="2"/>
      <c r="G17" s="2"/>
      <c r="H17" s="2"/>
      <c r="I17" s="3"/>
      <c r="J17" s="2"/>
      <c r="K17" s="2"/>
      <c r="L17" s="2"/>
      <c r="M17" s="2"/>
      <c r="N17" s="2"/>
      <c r="O17" s="2"/>
      <c r="P17" s="3"/>
      <c r="Q17" s="2"/>
      <c r="R17" s="2"/>
      <c r="S17" s="2"/>
      <c r="T17" s="2"/>
      <c r="U17" s="2"/>
      <c r="V17" s="2"/>
      <c r="W17" s="3"/>
      <c r="X17" s="2"/>
      <c r="Y17" s="2"/>
      <c r="Z17" s="2"/>
      <c r="AA17" s="2"/>
      <c r="AB17" s="2"/>
      <c r="AC17" s="2"/>
      <c r="AD17" s="3"/>
      <c r="AE17" s="2"/>
      <c r="AF17" s="2"/>
      <c r="AG17" s="2"/>
      <c r="AH17" s="2"/>
      <c r="AI17" s="2"/>
      <c r="AJ17" s="2"/>
      <c r="AK17" s="3"/>
      <c r="AL17" s="2"/>
      <c r="AM17" s="4"/>
      <c r="AN17" s="111">
        <f t="shared" si="1"/>
        <v>0</v>
      </c>
      <c r="AO17" s="45"/>
      <c r="AP17" s="45"/>
      <c r="AQ17" s="45"/>
      <c r="AR17" s="45"/>
      <c r="AS17" s="45"/>
      <c r="AT17" s="45"/>
      <c r="AU17" s="45"/>
      <c r="AV17" s="45"/>
      <c r="AW17" s="45"/>
      <c r="AX17" s="45"/>
      <c r="AY17" s="45"/>
    </row>
    <row r="18" spans="1:51" ht="15.75" thickBot="1" x14ac:dyDescent="0.3">
      <c r="A18" s="45"/>
      <c r="B18" s="46" t="s">
        <v>151</v>
      </c>
      <c r="C18" s="1"/>
      <c r="D18" s="2"/>
      <c r="E18" s="2"/>
      <c r="F18" s="2"/>
      <c r="G18" s="2"/>
      <c r="H18" s="2"/>
      <c r="I18" s="3"/>
      <c r="J18" s="2"/>
      <c r="K18" s="2"/>
      <c r="L18" s="2"/>
      <c r="M18" s="2"/>
      <c r="N18" s="2"/>
      <c r="O18" s="2"/>
      <c r="P18" s="3"/>
      <c r="Q18" s="2"/>
      <c r="R18" s="2"/>
      <c r="S18" s="2"/>
      <c r="T18" s="2"/>
      <c r="U18" s="2"/>
      <c r="V18" s="2"/>
      <c r="W18" s="3"/>
      <c r="X18" s="2"/>
      <c r="Y18" s="2"/>
      <c r="Z18" s="2"/>
      <c r="AA18" s="2"/>
      <c r="AB18" s="2"/>
      <c r="AC18" s="2"/>
      <c r="AD18" s="3"/>
      <c r="AE18" s="2"/>
      <c r="AF18" s="2"/>
      <c r="AG18" s="2"/>
      <c r="AH18" s="2"/>
      <c r="AI18" s="2"/>
      <c r="AJ18" s="2"/>
      <c r="AK18" s="3"/>
      <c r="AL18" s="2"/>
      <c r="AM18" s="4"/>
      <c r="AN18" s="111">
        <f t="shared" si="1"/>
        <v>0</v>
      </c>
      <c r="AO18" s="45"/>
      <c r="AP18" s="45"/>
      <c r="AQ18" s="45"/>
      <c r="AR18" s="45"/>
      <c r="AS18" s="45"/>
      <c r="AT18" s="45"/>
      <c r="AU18" s="45"/>
      <c r="AV18" s="45"/>
      <c r="AW18" s="45"/>
      <c r="AX18" s="45"/>
      <c r="AY18" s="45"/>
    </row>
    <row r="19" spans="1:51" ht="16.5" thickTop="1" thickBot="1" x14ac:dyDescent="0.3">
      <c r="A19" s="134">
        <v>12</v>
      </c>
      <c r="B19" s="135" t="s">
        <v>11</v>
      </c>
      <c r="C19" s="136">
        <f>DATE($A$2-1,12,1)-WEEKDAY(DATE($A$2-1,12,1),3)</f>
        <v>46356</v>
      </c>
      <c r="D19" s="137">
        <f>C19+1</f>
        <v>46357</v>
      </c>
      <c r="E19" s="137">
        <f t="shared" ref="E19:AM19" si="6">D19+1</f>
        <v>46358</v>
      </c>
      <c r="F19" s="137">
        <f t="shared" si="6"/>
        <v>46359</v>
      </c>
      <c r="G19" s="137">
        <f t="shared" si="6"/>
        <v>46360</v>
      </c>
      <c r="H19" s="137">
        <f t="shared" si="6"/>
        <v>46361</v>
      </c>
      <c r="I19" s="132">
        <f t="shared" si="6"/>
        <v>46362</v>
      </c>
      <c r="J19" s="137">
        <f t="shared" si="6"/>
        <v>46363</v>
      </c>
      <c r="K19" s="137">
        <f t="shared" si="6"/>
        <v>46364</v>
      </c>
      <c r="L19" s="137">
        <f t="shared" si="6"/>
        <v>46365</v>
      </c>
      <c r="M19" s="137">
        <f t="shared" si="6"/>
        <v>46366</v>
      </c>
      <c r="N19" s="137">
        <f t="shared" si="6"/>
        <v>46367</v>
      </c>
      <c r="O19" s="137">
        <f t="shared" si="6"/>
        <v>46368</v>
      </c>
      <c r="P19" s="132">
        <f t="shared" si="6"/>
        <v>46369</v>
      </c>
      <c r="Q19" s="137">
        <f t="shared" si="6"/>
        <v>46370</v>
      </c>
      <c r="R19" s="137">
        <f t="shared" si="6"/>
        <v>46371</v>
      </c>
      <c r="S19" s="137">
        <f t="shared" si="6"/>
        <v>46372</v>
      </c>
      <c r="T19" s="137">
        <f t="shared" si="6"/>
        <v>46373</v>
      </c>
      <c r="U19" s="137">
        <f t="shared" si="6"/>
        <v>46374</v>
      </c>
      <c r="V19" s="137">
        <f t="shared" si="6"/>
        <v>46375</v>
      </c>
      <c r="W19" s="132">
        <f t="shared" si="6"/>
        <v>46376</v>
      </c>
      <c r="X19" s="137">
        <f t="shared" si="6"/>
        <v>46377</v>
      </c>
      <c r="Y19" s="137">
        <f t="shared" si="6"/>
        <v>46378</v>
      </c>
      <c r="Z19" s="137">
        <f t="shared" si="6"/>
        <v>46379</v>
      </c>
      <c r="AA19" s="137">
        <f t="shared" si="6"/>
        <v>46380</v>
      </c>
      <c r="AB19" s="137">
        <f t="shared" si="6"/>
        <v>46381</v>
      </c>
      <c r="AC19" s="137">
        <f t="shared" si="6"/>
        <v>46382</v>
      </c>
      <c r="AD19" s="132">
        <f t="shared" si="6"/>
        <v>46383</v>
      </c>
      <c r="AE19" s="137">
        <f t="shared" si="6"/>
        <v>46384</v>
      </c>
      <c r="AF19" s="137">
        <f t="shared" si="6"/>
        <v>46385</v>
      </c>
      <c r="AG19" s="137">
        <f t="shared" si="6"/>
        <v>46386</v>
      </c>
      <c r="AH19" s="137">
        <f t="shared" si="6"/>
        <v>46387</v>
      </c>
      <c r="AI19" s="137">
        <f t="shared" si="6"/>
        <v>46388</v>
      </c>
      <c r="AJ19" s="137">
        <f t="shared" si="6"/>
        <v>46389</v>
      </c>
      <c r="AK19" s="132">
        <f t="shared" si="6"/>
        <v>46390</v>
      </c>
      <c r="AL19" s="137">
        <f t="shared" si="6"/>
        <v>46391</v>
      </c>
      <c r="AM19" s="138">
        <f t="shared" si="6"/>
        <v>46392</v>
      </c>
      <c r="AN19" s="111"/>
      <c r="AO19" s="45"/>
      <c r="AP19" s="45"/>
      <c r="AQ19" s="45"/>
      <c r="AR19" s="45"/>
      <c r="AS19" s="45"/>
      <c r="AT19" s="45"/>
      <c r="AU19" s="45"/>
      <c r="AV19" s="45"/>
      <c r="AW19" s="45"/>
      <c r="AX19" s="45"/>
      <c r="AY19" s="45"/>
    </row>
    <row r="20" spans="1:51" x14ac:dyDescent="0.25">
      <c r="A20" s="134"/>
      <c r="B20" s="69" t="s">
        <v>19</v>
      </c>
      <c r="C20" s="5"/>
      <c r="D20" s="6"/>
      <c r="E20" s="6"/>
      <c r="F20" s="6"/>
      <c r="G20" s="6"/>
      <c r="H20" s="6"/>
      <c r="I20" s="3"/>
      <c r="J20" s="6"/>
      <c r="K20" s="6"/>
      <c r="L20" s="6"/>
      <c r="M20" s="6"/>
      <c r="N20" s="6"/>
      <c r="O20" s="6"/>
      <c r="P20" s="3"/>
      <c r="Q20" s="6"/>
      <c r="R20" s="6"/>
      <c r="S20" s="6"/>
      <c r="T20" s="6"/>
      <c r="U20" s="6"/>
      <c r="V20" s="6"/>
      <c r="W20" s="3"/>
      <c r="X20" s="6"/>
      <c r="Y20" s="6"/>
      <c r="Z20" s="6"/>
      <c r="AA20" s="6"/>
      <c r="AB20" s="6"/>
      <c r="AC20" s="6"/>
      <c r="AD20" s="3"/>
      <c r="AE20" s="6"/>
      <c r="AF20" s="6"/>
      <c r="AG20" s="6"/>
      <c r="AH20" s="6"/>
      <c r="AI20" s="6"/>
      <c r="AJ20" s="6"/>
      <c r="AK20" s="3"/>
      <c r="AL20" s="6"/>
      <c r="AM20" s="7"/>
      <c r="AN20" s="111">
        <f t="shared" si="1"/>
        <v>0</v>
      </c>
      <c r="AO20" s="45"/>
      <c r="AP20" s="45"/>
      <c r="AQ20" s="45"/>
      <c r="AR20" s="45"/>
      <c r="AS20" s="45"/>
      <c r="AT20" s="45"/>
      <c r="AU20" s="45"/>
      <c r="AV20" s="45"/>
      <c r="AW20" s="45"/>
      <c r="AX20" s="45"/>
      <c r="AY20" s="45"/>
    </row>
    <row r="21" spans="1:51" ht="15.75" thickBot="1" x14ac:dyDescent="0.3">
      <c r="A21" s="45"/>
      <c r="B21" s="69" t="s">
        <v>151</v>
      </c>
      <c r="C21" s="5"/>
      <c r="D21" s="6"/>
      <c r="E21" s="6"/>
      <c r="F21" s="6"/>
      <c r="G21" s="6"/>
      <c r="H21" s="6"/>
      <c r="I21" s="3"/>
      <c r="J21" s="6"/>
      <c r="K21" s="6"/>
      <c r="L21" s="6"/>
      <c r="M21" s="6"/>
      <c r="N21" s="6"/>
      <c r="O21" s="6"/>
      <c r="P21" s="3"/>
      <c r="Q21" s="6"/>
      <c r="R21" s="6"/>
      <c r="S21" s="6"/>
      <c r="T21" s="6"/>
      <c r="U21" s="6"/>
      <c r="V21" s="6"/>
      <c r="W21" s="3"/>
      <c r="X21" s="6"/>
      <c r="Y21" s="6"/>
      <c r="Z21" s="6"/>
      <c r="AA21" s="6"/>
      <c r="AB21" s="6"/>
      <c r="AC21" s="6"/>
      <c r="AD21" s="3"/>
      <c r="AE21" s="6"/>
      <c r="AF21" s="6"/>
      <c r="AG21" s="6"/>
      <c r="AH21" s="6"/>
      <c r="AI21" s="6"/>
      <c r="AJ21" s="6"/>
      <c r="AK21" s="3"/>
      <c r="AL21" s="6"/>
      <c r="AM21" s="7"/>
      <c r="AN21" s="111">
        <f t="shared" si="1"/>
        <v>0</v>
      </c>
      <c r="AO21" s="45"/>
      <c r="AP21" s="45"/>
      <c r="AQ21" s="45"/>
      <c r="AR21" s="45"/>
      <c r="AS21" s="45"/>
      <c r="AT21" s="45"/>
      <c r="AU21" s="45"/>
      <c r="AV21" s="45"/>
      <c r="AW21" s="45"/>
      <c r="AX21" s="45"/>
      <c r="AY21" s="45"/>
    </row>
    <row r="22" spans="1:51" ht="16.5" thickTop="1" thickBot="1" x14ac:dyDescent="0.3">
      <c r="A22" s="128">
        <v>1</v>
      </c>
      <c r="B22" s="129" t="s">
        <v>0</v>
      </c>
      <c r="C22" s="130">
        <f>DATE($A$2,1,1)-WEEKDAY(DATE($A$2,1,1),3)</f>
        <v>46384</v>
      </c>
      <c r="D22" s="131">
        <f>C22+1</f>
        <v>46385</v>
      </c>
      <c r="E22" s="131">
        <f t="shared" ref="E22:AM22" si="7">D22+1</f>
        <v>46386</v>
      </c>
      <c r="F22" s="131">
        <f t="shared" si="7"/>
        <v>46387</v>
      </c>
      <c r="G22" s="131">
        <f t="shared" si="7"/>
        <v>46388</v>
      </c>
      <c r="H22" s="131">
        <f t="shared" si="7"/>
        <v>46389</v>
      </c>
      <c r="I22" s="132">
        <f t="shared" si="7"/>
        <v>46390</v>
      </c>
      <c r="J22" s="131">
        <f t="shared" si="7"/>
        <v>46391</v>
      </c>
      <c r="K22" s="131">
        <f t="shared" si="7"/>
        <v>46392</v>
      </c>
      <c r="L22" s="131">
        <f t="shared" si="7"/>
        <v>46393</v>
      </c>
      <c r="M22" s="131">
        <f t="shared" si="7"/>
        <v>46394</v>
      </c>
      <c r="N22" s="131">
        <f t="shared" si="7"/>
        <v>46395</v>
      </c>
      <c r="O22" s="131">
        <f t="shared" si="7"/>
        <v>46396</v>
      </c>
      <c r="P22" s="132">
        <f t="shared" si="7"/>
        <v>46397</v>
      </c>
      <c r="Q22" s="131">
        <f t="shared" si="7"/>
        <v>46398</v>
      </c>
      <c r="R22" s="131">
        <f t="shared" si="7"/>
        <v>46399</v>
      </c>
      <c r="S22" s="131">
        <f t="shared" si="7"/>
        <v>46400</v>
      </c>
      <c r="T22" s="131">
        <f t="shared" si="7"/>
        <v>46401</v>
      </c>
      <c r="U22" s="131">
        <f t="shared" si="7"/>
        <v>46402</v>
      </c>
      <c r="V22" s="131">
        <f t="shared" si="7"/>
        <v>46403</v>
      </c>
      <c r="W22" s="132">
        <f t="shared" si="7"/>
        <v>46404</v>
      </c>
      <c r="X22" s="131">
        <f t="shared" si="7"/>
        <v>46405</v>
      </c>
      <c r="Y22" s="131">
        <f t="shared" si="7"/>
        <v>46406</v>
      </c>
      <c r="Z22" s="131">
        <f t="shared" si="7"/>
        <v>46407</v>
      </c>
      <c r="AA22" s="131">
        <f t="shared" si="7"/>
        <v>46408</v>
      </c>
      <c r="AB22" s="131">
        <f t="shared" si="7"/>
        <v>46409</v>
      </c>
      <c r="AC22" s="131">
        <f t="shared" si="7"/>
        <v>46410</v>
      </c>
      <c r="AD22" s="132">
        <f t="shared" si="7"/>
        <v>46411</v>
      </c>
      <c r="AE22" s="131">
        <f t="shared" si="7"/>
        <v>46412</v>
      </c>
      <c r="AF22" s="131">
        <f t="shared" si="7"/>
        <v>46413</v>
      </c>
      <c r="AG22" s="131">
        <f t="shared" si="7"/>
        <v>46414</v>
      </c>
      <c r="AH22" s="131">
        <f t="shared" si="7"/>
        <v>46415</v>
      </c>
      <c r="AI22" s="131">
        <f t="shared" si="7"/>
        <v>46416</v>
      </c>
      <c r="AJ22" s="131">
        <f t="shared" si="7"/>
        <v>46417</v>
      </c>
      <c r="AK22" s="132">
        <f t="shared" si="7"/>
        <v>46418</v>
      </c>
      <c r="AL22" s="131">
        <f t="shared" si="7"/>
        <v>46419</v>
      </c>
      <c r="AM22" s="133">
        <f t="shared" si="7"/>
        <v>46420</v>
      </c>
      <c r="AN22" s="111"/>
      <c r="AO22" s="139"/>
      <c r="AP22" s="45"/>
      <c r="AQ22" s="45"/>
      <c r="AR22" s="45"/>
      <c r="AS22" s="45"/>
      <c r="AT22" s="45"/>
      <c r="AU22" s="45"/>
      <c r="AV22" s="45"/>
      <c r="AW22" s="45"/>
      <c r="AX22" s="45"/>
      <c r="AY22" s="45"/>
    </row>
    <row r="23" spans="1:51" x14ac:dyDescent="0.25">
      <c r="A23" s="128"/>
      <c r="B23" s="46" t="s">
        <v>19</v>
      </c>
      <c r="C23" s="1"/>
      <c r="D23" s="2"/>
      <c r="E23" s="2"/>
      <c r="F23" s="2"/>
      <c r="G23" s="2"/>
      <c r="H23" s="2"/>
      <c r="I23" s="3"/>
      <c r="J23" s="2"/>
      <c r="K23" s="2"/>
      <c r="L23" s="2"/>
      <c r="M23" s="2"/>
      <c r="N23" s="2"/>
      <c r="O23" s="2"/>
      <c r="P23" s="3"/>
      <c r="Q23" s="2"/>
      <c r="R23" s="2"/>
      <c r="S23" s="2"/>
      <c r="T23" s="2"/>
      <c r="U23" s="2"/>
      <c r="V23" s="2"/>
      <c r="W23" s="3"/>
      <c r="X23" s="2"/>
      <c r="Y23" s="2"/>
      <c r="Z23" s="2"/>
      <c r="AA23" s="2"/>
      <c r="AB23" s="2"/>
      <c r="AC23" s="2"/>
      <c r="AD23" s="3"/>
      <c r="AE23" s="2"/>
      <c r="AF23" s="2"/>
      <c r="AG23" s="2"/>
      <c r="AH23" s="2"/>
      <c r="AI23" s="2"/>
      <c r="AJ23" s="2"/>
      <c r="AK23" s="3"/>
      <c r="AL23" s="2"/>
      <c r="AM23" s="4"/>
      <c r="AN23" s="111">
        <f t="shared" si="1"/>
        <v>0</v>
      </c>
      <c r="AO23" s="139"/>
      <c r="AP23" s="45"/>
      <c r="AQ23" s="45"/>
      <c r="AR23" s="45"/>
      <c r="AS23" s="45"/>
      <c r="AT23" s="45"/>
      <c r="AU23" s="45"/>
      <c r="AV23" s="45"/>
      <c r="AW23" s="45"/>
      <c r="AX23" s="45"/>
      <c r="AY23" s="45"/>
    </row>
    <row r="24" spans="1:51" ht="15.75" thickBot="1" x14ac:dyDescent="0.3">
      <c r="A24" s="45"/>
      <c r="B24" s="46" t="s">
        <v>151</v>
      </c>
      <c r="C24" s="1"/>
      <c r="D24" s="2"/>
      <c r="E24" s="2"/>
      <c r="F24" s="2"/>
      <c r="G24" s="2"/>
      <c r="H24" s="2"/>
      <c r="I24" s="3"/>
      <c r="J24" s="2"/>
      <c r="K24" s="2"/>
      <c r="L24" s="2"/>
      <c r="M24" s="2"/>
      <c r="N24" s="2"/>
      <c r="O24" s="2"/>
      <c r="P24" s="3"/>
      <c r="Q24" s="2"/>
      <c r="R24" s="2"/>
      <c r="S24" s="2"/>
      <c r="T24" s="2"/>
      <c r="U24" s="2"/>
      <c r="V24" s="2"/>
      <c r="W24" s="3"/>
      <c r="X24" s="2"/>
      <c r="Y24" s="2"/>
      <c r="Z24" s="2"/>
      <c r="AA24" s="2"/>
      <c r="AB24" s="2"/>
      <c r="AC24" s="2"/>
      <c r="AD24" s="3"/>
      <c r="AE24" s="2"/>
      <c r="AF24" s="2"/>
      <c r="AG24" s="2"/>
      <c r="AH24" s="2"/>
      <c r="AI24" s="2"/>
      <c r="AJ24" s="2"/>
      <c r="AK24" s="3"/>
      <c r="AL24" s="2"/>
      <c r="AM24" s="4"/>
      <c r="AN24" s="111">
        <f t="shared" si="1"/>
        <v>0</v>
      </c>
      <c r="AO24" s="139"/>
      <c r="AP24" s="45"/>
      <c r="AQ24" s="45"/>
      <c r="AR24" s="45"/>
      <c r="AS24" s="45"/>
      <c r="AT24" s="45"/>
      <c r="AU24" s="45"/>
      <c r="AV24" s="45"/>
      <c r="AW24" s="45"/>
      <c r="AX24" s="45"/>
      <c r="AY24" s="45"/>
    </row>
    <row r="25" spans="1:51" ht="16.5" thickTop="1" thickBot="1" x14ac:dyDescent="0.3">
      <c r="A25" s="134">
        <v>2</v>
      </c>
      <c r="B25" s="135" t="s">
        <v>1</v>
      </c>
      <c r="C25" s="136">
        <f>DATE($A$2,2,1)-WEEKDAY(DATE($A$2,2,1),3)</f>
        <v>46419</v>
      </c>
      <c r="D25" s="137">
        <f>C25+1</f>
        <v>46420</v>
      </c>
      <c r="E25" s="137">
        <f t="shared" ref="E25:AM25" si="8">D25+1</f>
        <v>46421</v>
      </c>
      <c r="F25" s="137">
        <f t="shared" si="8"/>
        <v>46422</v>
      </c>
      <c r="G25" s="137">
        <f t="shared" si="8"/>
        <v>46423</v>
      </c>
      <c r="H25" s="137">
        <f t="shared" si="8"/>
        <v>46424</v>
      </c>
      <c r="I25" s="132">
        <f t="shared" si="8"/>
        <v>46425</v>
      </c>
      <c r="J25" s="137">
        <f t="shared" si="8"/>
        <v>46426</v>
      </c>
      <c r="K25" s="137">
        <f t="shared" si="8"/>
        <v>46427</v>
      </c>
      <c r="L25" s="137">
        <f t="shared" si="8"/>
        <v>46428</v>
      </c>
      <c r="M25" s="137">
        <f t="shared" si="8"/>
        <v>46429</v>
      </c>
      <c r="N25" s="137">
        <f t="shared" si="8"/>
        <v>46430</v>
      </c>
      <c r="O25" s="137">
        <f t="shared" si="8"/>
        <v>46431</v>
      </c>
      <c r="P25" s="132">
        <f t="shared" si="8"/>
        <v>46432</v>
      </c>
      <c r="Q25" s="137">
        <f t="shared" si="8"/>
        <v>46433</v>
      </c>
      <c r="R25" s="137">
        <f t="shared" si="8"/>
        <v>46434</v>
      </c>
      <c r="S25" s="137">
        <f t="shared" si="8"/>
        <v>46435</v>
      </c>
      <c r="T25" s="137">
        <f t="shared" si="8"/>
        <v>46436</v>
      </c>
      <c r="U25" s="137">
        <f t="shared" si="8"/>
        <v>46437</v>
      </c>
      <c r="V25" s="137">
        <f t="shared" si="8"/>
        <v>46438</v>
      </c>
      <c r="W25" s="132">
        <f t="shared" si="8"/>
        <v>46439</v>
      </c>
      <c r="X25" s="137">
        <f t="shared" si="8"/>
        <v>46440</v>
      </c>
      <c r="Y25" s="137">
        <f t="shared" si="8"/>
        <v>46441</v>
      </c>
      <c r="Z25" s="137">
        <f t="shared" si="8"/>
        <v>46442</v>
      </c>
      <c r="AA25" s="137">
        <f t="shared" si="8"/>
        <v>46443</v>
      </c>
      <c r="AB25" s="137">
        <f t="shared" si="8"/>
        <v>46444</v>
      </c>
      <c r="AC25" s="137">
        <f t="shared" si="8"/>
        <v>46445</v>
      </c>
      <c r="AD25" s="132">
        <f t="shared" si="8"/>
        <v>46446</v>
      </c>
      <c r="AE25" s="137">
        <f t="shared" si="8"/>
        <v>46447</v>
      </c>
      <c r="AF25" s="137">
        <f t="shared" si="8"/>
        <v>46448</v>
      </c>
      <c r="AG25" s="137">
        <f t="shared" si="8"/>
        <v>46449</v>
      </c>
      <c r="AH25" s="137">
        <f t="shared" si="8"/>
        <v>46450</v>
      </c>
      <c r="AI25" s="137">
        <f t="shared" si="8"/>
        <v>46451</v>
      </c>
      <c r="AJ25" s="137">
        <f t="shared" si="8"/>
        <v>46452</v>
      </c>
      <c r="AK25" s="132">
        <f t="shared" si="8"/>
        <v>46453</v>
      </c>
      <c r="AL25" s="137">
        <f t="shared" si="8"/>
        <v>46454</v>
      </c>
      <c r="AM25" s="138">
        <f t="shared" si="8"/>
        <v>46455</v>
      </c>
      <c r="AN25" s="111"/>
      <c r="AO25" s="45"/>
      <c r="AP25" s="45"/>
      <c r="AQ25" s="45"/>
      <c r="AR25" s="45"/>
      <c r="AS25" s="45"/>
      <c r="AT25" s="45"/>
      <c r="AU25" s="45"/>
      <c r="AV25" s="45"/>
      <c r="AW25" s="45"/>
      <c r="AX25" s="45"/>
      <c r="AY25" s="45"/>
    </row>
    <row r="26" spans="1:51" x14ac:dyDescent="0.25">
      <c r="A26" s="134"/>
      <c r="B26" s="69" t="s">
        <v>19</v>
      </c>
      <c r="C26" s="5"/>
      <c r="D26" s="6"/>
      <c r="E26" s="6"/>
      <c r="F26" s="6"/>
      <c r="G26" s="6"/>
      <c r="H26" s="6"/>
      <c r="I26" s="3"/>
      <c r="J26" s="6"/>
      <c r="K26" s="6"/>
      <c r="L26" s="6"/>
      <c r="M26" s="6"/>
      <c r="N26" s="6"/>
      <c r="O26" s="6"/>
      <c r="P26" s="3"/>
      <c r="Q26" s="6"/>
      <c r="R26" s="6"/>
      <c r="S26" s="6"/>
      <c r="T26" s="6"/>
      <c r="U26" s="6"/>
      <c r="V26" s="6"/>
      <c r="W26" s="3"/>
      <c r="X26" s="6"/>
      <c r="Y26" s="6"/>
      <c r="Z26" s="6"/>
      <c r="AA26" s="6"/>
      <c r="AB26" s="6"/>
      <c r="AC26" s="6"/>
      <c r="AD26" s="3"/>
      <c r="AE26" s="6"/>
      <c r="AF26" s="6"/>
      <c r="AG26" s="6"/>
      <c r="AH26" s="6"/>
      <c r="AI26" s="6"/>
      <c r="AJ26" s="6"/>
      <c r="AK26" s="3"/>
      <c r="AL26" s="6"/>
      <c r="AM26" s="7"/>
      <c r="AN26" s="111">
        <f t="shared" si="1"/>
        <v>0</v>
      </c>
      <c r="AO26" s="45"/>
      <c r="AP26" s="45"/>
      <c r="AQ26" s="45"/>
      <c r="AR26" s="45"/>
      <c r="AS26" s="45"/>
      <c r="AT26" s="45"/>
      <c r="AU26" s="45"/>
      <c r="AV26" s="45"/>
      <c r="AW26" s="45"/>
      <c r="AX26" s="45"/>
      <c r="AY26" s="45"/>
    </row>
    <row r="27" spans="1:51" ht="15.75" thickBot="1" x14ac:dyDescent="0.3">
      <c r="A27" s="45"/>
      <c r="B27" s="69" t="s">
        <v>151</v>
      </c>
      <c r="C27" s="5"/>
      <c r="D27" s="6"/>
      <c r="E27" s="6"/>
      <c r="F27" s="6"/>
      <c r="G27" s="6"/>
      <c r="H27" s="6"/>
      <c r="I27" s="3"/>
      <c r="J27" s="6"/>
      <c r="K27" s="6"/>
      <c r="L27" s="6"/>
      <c r="M27" s="6"/>
      <c r="N27" s="6"/>
      <c r="O27" s="6"/>
      <c r="P27" s="3"/>
      <c r="Q27" s="6"/>
      <c r="R27" s="6"/>
      <c r="S27" s="6"/>
      <c r="T27" s="6"/>
      <c r="U27" s="6"/>
      <c r="V27" s="6"/>
      <c r="W27" s="3"/>
      <c r="X27" s="6"/>
      <c r="Y27" s="6"/>
      <c r="Z27" s="6"/>
      <c r="AA27" s="6"/>
      <c r="AB27" s="6"/>
      <c r="AC27" s="6"/>
      <c r="AD27" s="3"/>
      <c r="AE27" s="6"/>
      <c r="AF27" s="6"/>
      <c r="AG27" s="6"/>
      <c r="AH27" s="6"/>
      <c r="AI27" s="6"/>
      <c r="AJ27" s="6"/>
      <c r="AK27" s="3"/>
      <c r="AL27" s="6"/>
      <c r="AM27" s="7"/>
      <c r="AN27" s="111">
        <f t="shared" si="1"/>
        <v>0</v>
      </c>
      <c r="AO27" s="45"/>
      <c r="AP27" s="45"/>
      <c r="AQ27" s="45"/>
      <c r="AR27" s="45"/>
      <c r="AS27" s="45"/>
      <c r="AT27" s="45"/>
      <c r="AU27" s="45"/>
      <c r="AV27" s="45"/>
      <c r="AW27" s="45"/>
      <c r="AX27" s="45"/>
      <c r="AY27" s="45"/>
    </row>
    <row r="28" spans="1:51" ht="16.5" thickTop="1" thickBot="1" x14ac:dyDescent="0.3">
      <c r="A28" s="128">
        <v>3</v>
      </c>
      <c r="B28" s="129" t="s">
        <v>2</v>
      </c>
      <c r="C28" s="130">
        <f>DATE($A$2,3,1)-WEEKDAY(DATE($A$2,3,1),3)</f>
        <v>46447</v>
      </c>
      <c r="D28" s="131">
        <f>C28+1</f>
        <v>46448</v>
      </c>
      <c r="E28" s="131">
        <f t="shared" ref="E28:AM28" si="9">D28+1</f>
        <v>46449</v>
      </c>
      <c r="F28" s="131">
        <f t="shared" si="9"/>
        <v>46450</v>
      </c>
      <c r="G28" s="131">
        <f t="shared" si="9"/>
        <v>46451</v>
      </c>
      <c r="H28" s="131">
        <f t="shared" si="9"/>
        <v>46452</v>
      </c>
      <c r="I28" s="132">
        <f t="shared" si="9"/>
        <v>46453</v>
      </c>
      <c r="J28" s="131">
        <f t="shared" si="9"/>
        <v>46454</v>
      </c>
      <c r="K28" s="131">
        <f t="shared" si="9"/>
        <v>46455</v>
      </c>
      <c r="L28" s="131">
        <f t="shared" si="9"/>
        <v>46456</v>
      </c>
      <c r="M28" s="131">
        <f t="shared" si="9"/>
        <v>46457</v>
      </c>
      <c r="N28" s="131">
        <f t="shared" si="9"/>
        <v>46458</v>
      </c>
      <c r="O28" s="131">
        <f t="shared" si="9"/>
        <v>46459</v>
      </c>
      <c r="P28" s="132">
        <f t="shared" si="9"/>
        <v>46460</v>
      </c>
      <c r="Q28" s="131">
        <f t="shared" si="9"/>
        <v>46461</v>
      </c>
      <c r="R28" s="131">
        <f t="shared" si="9"/>
        <v>46462</v>
      </c>
      <c r="S28" s="131">
        <f t="shared" si="9"/>
        <v>46463</v>
      </c>
      <c r="T28" s="131">
        <f t="shared" si="9"/>
        <v>46464</v>
      </c>
      <c r="U28" s="131">
        <f t="shared" si="9"/>
        <v>46465</v>
      </c>
      <c r="V28" s="131">
        <f t="shared" si="9"/>
        <v>46466</v>
      </c>
      <c r="W28" s="132">
        <f t="shared" si="9"/>
        <v>46467</v>
      </c>
      <c r="X28" s="131">
        <f t="shared" si="9"/>
        <v>46468</v>
      </c>
      <c r="Y28" s="131">
        <f t="shared" si="9"/>
        <v>46469</v>
      </c>
      <c r="Z28" s="131">
        <f t="shared" si="9"/>
        <v>46470</v>
      </c>
      <c r="AA28" s="131">
        <f t="shared" si="9"/>
        <v>46471</v>
      </c>
      <c r="AB28" s="131">
        <f t="shared" si="9"/>
        <v>46472</v>
      </c>
      <c r="AC28" s="131">
        <f t="shared" si="9"/>
        <v>46473</v>
      </c>
      <c r="AD28" s="132">
        <f t="shared" si="9"/>
        <v>46474</v>
      </c>
      <c r="AE28" s="131">
        <f t="shared" si="9"/>
        <v>46475</v>
      </c>
      <c r="AF28" s="131">
        <f t="shared" si="9"/>
        <v>46476</v>
      </c>
      <c r="AG28" s="131">
        <f t="shared" si="9"/>
        <v>46477</v>
      </c>
      <c r="AH28" s="131">
        <f t="shared" si="9"/>
        <v>46478</v>
      </c>
      <c r="AI28" s="131">
        <f t="shared" si="9"/>
        <v>46479</v>
      </c>
      <c r="AJ28" s="131">
        <f t="shared" si="9"/>
        <v>46480</v>
      </c>
      <c r="AK28" s="132">
        <f t="shared" si="9"/>
        <v>46481</v>
      </c>
      <c r="AL28" s="131">
        <f t="shared" si="9"/>
        <v>46482</v>
      </c>
      <c r="AM28" s="133">
        <f t="shared" si="9"/>
        <v>46483</v>
      </c>
      <c r="AN28" s="111"/>
      <c r="AO28" s="45"/>
      <c r="AP28" s="45"/>
      <c r="AQ28" s="45"/>
      <c r="AR28" s="45"/>
      <c r="AS28" s="45"/>
      <c r="AT28" s="45"/>
      <c r="AU28" s="45"/>
      <c r="AV28" s="45"/>
      <c r="AW28" s="45"/>
      <c r="AX28" s="45"/>
      <c r="AY28" s="45"/>
    </row>
    <row r="29" spans="1:51" x14ac:dyDescent="0.25">
      <c r="A29" s="128"/>
      <c r="B29" s="46" t="s">
        <v>19</v>
      </c>
      <c r="C29" s="1"/>
      <c r="D29" s="2"/>
      <c r="E29" s="2"/>
      <c r="F29" s="2"/>
      <c r="G29" s="2"/>
      <c r="H29" s="2"/>
      <c r="I29" s="3"/>
      <c r="J29" s="2"/>
      <c r="K29" s="2"/>
      <c r="L29" s="2"/>
      <c r="M29" s="2"/>
      <c r="N29" s="2"/>
      <c r="O29" s="2"/>
      <c r="P29" s="3"/>
      <c r="Q29" s="2"/>
      <c r="R29" s="2"/>
      <c r="S29" s="2"/>
      <c r="T29" s="2"/>
      <c r="U29" s="2"/>
      <c r="V29" s="2"/>
      <c r="W29" s="3"/>
      <c r="X29" s="2"/>
      <c r="Y29" s="2"/>
      <c r="Z29" s="2"/>
      <c r="AA29" s="2"/>
      <c r="AB29" s="2"/>
      <c r="AC29" s="2"/>
      <c r="AD29" s="3"/>
      <c r="AE29" s="2"/>
      <c r="AF29" s="2"/>
      <c r="AG29" s="2"/>
      <c r="AH29" s="2"/>
      <c r="AI29" s="2"/>
      <c r="AJ29" s="2"/>
      <c r="AK29" s="3"/>
      <c r="AL29" s="2"/>
      <c r="AM29" s="4"/>
      <c r="AN29" s="111">
        <f t="shared" si="1"/>
        <v>0</v>
      </c>
      <c r="AO29" s="45"/>
      <c r="AP29" s="45"/>
      <c r="AQ29" s="45"/>
      <c r="AR29" s="45"/>
      <c r="AS29" s="45"/>
      <c r="AT29" s="45"/>
      <c r="AU29" s="45"/>
      <c r="AV29" s="45"/>
      <c r="AW29" s="45"/>
      <c r="AX29" s="45"/>
      <c r="AY29" s="45"/>
    </row>
    <row r="30" spans="1:51" ht="15.75" thickBot="1" x14ac:dyDescent="0.3">
      <c r="A30" s="45"/>
      <c r="B30" s="46" t="s">
        <v>151</v>
      </c>
      <c r="C30" s="1"/>
      <c r="D30" s="2"/>
      <c r="E30" s="2"/>
      <c r="F30" s="2"/>
      <c r="G30" s="2"/>
      <c r="H30" s="2"/>
      <c r="I30" s="3"/>
      <c r="J30" s="2"/>
      <c r="K30" s="2"/>
      <c r="L30" s="2"/>
      <c r="M30" s="2"/>
      <c r="N30" s="2"/>
      <c r="O30" s="2"/>
      <c r="P30" s="3"/>
      <c r="Q30" s="2"/>
      <c r="R30" s="2"/>
      <c r="S30" s="2"/>
      <c r="T30" s="2"/>
      <c r="U30" s="2"/>
      <c r="V30" s="2"/>
      <c r="W30" s="3"/>
      <c r="X30" s="2"/>
      <c r="Y30" s="2"/>
      <c r="Z30" s="2"/>
      <c r="AA30" s="2"/>
      <c r="AB30" s="2"/>
      <c r="AC30" s="2"/>
      <c r="AD30" s="3"/>
      <c r="AE30" s="2"/>
      <c r="AF30" s="2"/>
      <c r="AG30" s="2"/>
      <c r="AH30" s="2"/>
      <c r="AI30" s="2"/>
      <c r="AJ30" s="2"/>
      <c r="AK30" s="3"/>
      <c r="AL30" s="2"/>
      <c r="AM30" s="4"/>
      <c r="AN30" s="111">
        <f t="shared" si="1"/>
        <v>0</v>
      </c>
      <c r="AO30" s="45"/>
      <c r="AP30" s="45"/>
      <c r="AQ30" s="45"/>
      <c r="AR30" s="45"/>
      <c r="AS30" s="45"/>
      <c r="AT30" s="45"/>
      <c r="AU30" s="45"/>
      <c r="AV30" s="45"/>
      <c r="AW30" s="45"/>
      <c r="AX30" s="45"/>
      <c r="AY30" s="45"/>
    </row>
    <row r="31" spans="1:51" ht="16.5" thickTop="1" thickBot="1" x14ac:dyDescent="0.3">
      <c r="A31" s="134">
        <v>4</v>
      </c>
      <c r="B31" s="135" t="s">
        <v>3</v>
      </c>
      <c r="C31" s="136">
        <f>DATE($A$2,4,1)-WEEKDAY(DATE($A$2,4,1),3)</f>
        <v>46475</v>
      </c>
      <c r="D31" s="137">
        <f>C31+1</f>
        <v>46476</v>
      </c>
      <c r="E31" s="137">
        <f t="shared" ref="E31:AM31" si="10">D31+1</f>
        <v>46477</v>
      </c>
      <c r="F31" s="137">
        <f t="shared" si="10"/>
        <v>46478</v>
      </c>
      <c r="G31" s="137">
        <f t="shared" si="10"/>
        <v>46479</v>
      </c>
      <c r="H31" s="137">
        <f t="shared" si="10"/>
        <v>46480</v>
      </c>
      <c r="I31" s="132">
        <f t="shared" si="10"/>
        <v>46481</v>
      </c>
      <c r="J31" s="137">
        <f t="shared" si="10"/>
        <v>46482</v>
      </c>
      <c r="K31" s="137">
        <f t="shared" si="10"/>
        <v>46483</v>
      </c>
      <c r="L31" s="137">
        <f t="shared" si="10"/>
        <v>46484</v>
      </c>
      <c r="M31" s="137">
        <f t="shared" si="10"/>
        <v>46485</v>
      </c>
      <c r="N31" s="137">
        <f t="shared" si="10"/>
        <v>46486</v>
      </c>
      <c r="O31" s="137">
        <f t="shared" si="10"/>
        <v>46487</v>
      </c>
      <c r="P31" s="132">
        <f t="shared" si="10"/>
        <v>46488</v>
      </c>
      <c r="Q31" s="137">
        <f t="shared" si="10"/>
        <v>46489</v>
      </c>
      <c r="R31" s="137">
        <f t="shared" si="10"/>
        <v>46490</v>
      </c>
      <c r="S31" s="137">
        <f t="shared" si="10"/>
        <v>46491</v>
      </c>
      <c r="T31" s="137">
        <f t="shared" si="10"/>
        <v>46492</v>
      </c>
      <c r="U31" s="137">
        <f t="shared" si="10"/>
        <v>46493</v>
      </c>
      <c r="V31" s="137">
        <f t="shared" si="10"/>
        <v>46494</v>
      </c>
      <c r="W31" s="132">
        <f t="shared" si="10"/>
        <v>46495</v>
      </c>
      <c r="X31" s="137">
        <f t="shared" si="10"/>
        <v>46496</v>
      </c>
      <c r="Y31" s="137">
        <f t="shared" si="10"/>
        <v>46497</v>
      </c>
      <c r="Z31" s="137">
        <f t="shared" si="10"/>
        <v>46498</v>
      </c>
      <c r="AA31" s="137">
        <f t="shared" si="10"/>
        <v>46499</v>
      </c>
      <c r="AB31" s="137">
        <f t="shared" si="10"/>
        <v>46500</v>
      </c>
      <c r="AC31" s="137">
        <f t="shared" si="10"/>
        <v>46501</v>
      </c>
      <c r="AD31" s="132">
        <f t="shared" si="10"/>
        <v>46502</v>
      </c>
      <c r="AE31" s="137">
        <f t="shared" si="10"/>
        <v>46503</v>
      </c>
      <c r="AF31" s="137">
        <f t="shared" si="10"/>
        <v>46504</v>
      </c>
      <c r="AG31" s="137">
        <f t="shared" si="10"/>
        <v>46505</v>
      </c>
      <c r="AH31" s="137">
        <f t="shared" si="10"/>
        <v>46506</v>
      </c>
      <c r="AI31" s="137">
        <f t="shared" si="10"/>
        <v>46507</v>
      </c>
      <c r="AJ31" s="137">
        <f t="shared" si="10"/>
        <v>46508</v>
      </c>
      <c r="AK31" s="132">
        <f t="shared" si="10"/>
        <v>46509</v>
      </c>
      <c r="AL31" s="137">
        <f t="shared" si="10"/>
        <v>46510</v>
      </c>
      <c r="AM31" s="138">
        <f t="shared" si="10"/>
        <v>46511</v>
      </c>
      <c r="AN31" s="111"/>
      <c r="AO31" s="45"/>
      <c r="AP31" s="45"/>
      <c r="AQ31" s="45"/>
      <c r="AR31" s="45"/>
      <c r="AS31" s="45"/>
      <c r="AT31" s="45"/>
      <c r="AU31" s="45"/>
      <c r="AV31" s="45"/>
      <c r="AW31" s="45"/>
      <c r="AX31" s="45"/>
      <c r="AY31" s="45"/>
    </row>
    <row r="32" spans="1:51" x14ac:dyDescent="0.25">
      <c r="A32" s="134"/>
      <c r="B32" s="69" t="s">
        <v>19</v>
      </c>
      <c r="C32" s="5"/>
      <c r="D32" s="6"/>
      <c r="E32" s="6"/>
      <c r="F32" s="6"/>
      <c r="G32" s="6"/>
      <c r="H32" s="6"/>
      <c r="I32" s="3"/>
      <c r="J32" s="6"/>
      <c r="K32" s="6"/>
      <c r="L32" s="6"/>
      <c r="M32" s="6"/>
      <c r="N32" s="6"/>
      <c r="O32" s="6"/>
      <c r="P32" s="3"/>
      <c r="Q32" s="6"/>
      <c r="R32" s="6"/>
      <c r="S32" s="6"/>
      <c r="T32" s="6"/>
      <c r="U32" s="6"/>
      <c r="V32" s="6"/>
      <c r="W32" s="3"/>
      <c r="X32" s="6"/>
      <c r="Y32" s="6"/>
      <c r="Z32" s="6"/>
      <c r="AA32" s="6"/>
      <c r="AB32" s="6"/>
      <c r="AC32" s="6"/>
      <c r="AD32" s="3"/>
      <c r="AE32" s="6"/>
      <c r="AF32" s="6"/>
      <c r="AG32" s="6"/>
      <c r="AH32" s="6"/>
      <c r="AI32" s="6"/>
      <c r="AJ32" s="6"/>
      <c r="AK32" s="3"/>
      <c r="AL32" s="6"/>
      <c r="AM32" s="7"/>
      <c r="AN32" s="111">
        <f t="shared" si="1"/>
        <v>0</v>
      </c>
      <c r="AO32" s="45"/>
      <c r="AP32" s="45"/>
      <c r="AQ32" s="45"/>
      <c r="AR32" s="45"/>
      <c r="AS32" s="45"/>
      <c r="AT32" s="45"/>
      <c r="AU32" s="45"/>
      <c r="AV32" s="45"/>
      <c r="AW32" s="45"/>
      <c r="AX32" s="45"/>
      <c r="AY32" s="45"/>
    </row>
    <row r="33" spans="1:51" ht="15.75" thickBot="1" x14ac:dyDescent="0.3">
      <c r="A33" s="45"/>
      <c r="B33" s="69" t="s">
        <v>151</v>
      </c>
      <c r="C33" s="5"/>
      <c r="D33" s="6"/>
      <c r="E33" s="6"/>
      <c r="F33" s="6"/>
      <c r="G33" s="6"/>
      <c r="H33" s="6"/>
      <c r="I33" s="3"/>
      <c r="J33" s="6"/>
      <c r="K33" s="6"/>
      <c r="L33" s="6"/>
      <c r="M33" s="6"/>
      <c r="N33" s="6"/>
      <c r="O33" s="6"/>
      <c r="P33" s="3"/>
      <c r="Q33" s="6"/>
      <c r="R33" s="6"/>
      <c r="S33" s="6"/>
      <c r="T33" s="6"/>
      <c r="U33" s="6"/>
      <c r="V33" s="6"/>
      <c r="W33" s="3"/>
      <c r="X33" s="6"/>
      <c r="Y33" s="6"/>
      <c r="Z33" s="6"/>
      <c r="AA33" s="6"/>
      <c r="AB33" s="6"/>
      <c r="AC33" s="6"/>
      <c r="AD33" s="3"/>
      <c r="AE33" s="6"/>
      <c r="AF33" s="6"/>
      <c r="AG33" s="6"/>
      <c r="AH33" s="6"/>
      <c r="AI33" s="6"/>
      <c r="AJ33" s="6"/>
      <c r="AK33" s="3"/>
      <c r="AL33" s="6"/>
      <c r="AM33" s="7"/>
      <c r="AN33" s="111">
        <f t="shared" si="1"/>
        <v>0</v>
      </c>
      <c r="AO33" s="45"/>
      <c r="AP33" s="45"/>
      <c r="AQ33" s="45"/>
      <c r="AR33" s="45"/>
      <c r="AS33" s="45"/>
      <c r="AT33" s="45"/>
      <c r="AU33" s="45"/>
      <c r="AV33" s="45"/>
      <c r="AW33" s="45"/>
      <c r="AX33" s="45"/>
      <c r="AY33" s="45"/>
    </row>
    <row r="34" spans="1:51" ht="16.5" thickTop="1" thickBot="1" x14ac:dyDescent="0.3">
      <c r="A34" s="128">
        <v>5</v>
      </c>
      <c r="B34" s="129" t="s">
        <v>4</v>
      </c>
      <c r="C34" s="130">
        <f>DATE($A$2,5,1)-WEEKDAY(DATE($A$2,5,1),3)</f>
        <v>46503</v>
      </c>
      <c r="D34" s="131">
        <f>C34+1</f>
        <v>46504</v>
      </c>
      <c r="E34" s="131">
        <f t="shared" ref="E34:AM34" si="11">D34+1</f>
        <v>46505</v>
      </c>
      <c r="F34" s="131">
        <f t="shared" si="11"/>
        <v>46506</v>
      </c>
      <c r="G34" s="131">
        <f t="shared" si="11"/>
        <v>46507</v>
      </c>
      <c r="H34" s="131">
        <f t="shared" si="11"/>
        <v>46508</v>
      </c>
      <c r="I34" s="132">
        <f>H34+1</f>
        <v>46509</v>
      </c>
      <c r="J34" s="131">
        <f t="shared" si="11"/>
        <v>46510</v>
      </c>
      <c r="K34" s="131">
        <f t="shared" si="11"/>
        <v>46511</v>
      </c>
      <c r="L34" s="131">
        <f t="shared" si="11"/>
        <v>46512</v>
      </c>
      <c r="M34" s="131">
        <f t="shared" si="11"/>
        <v>46513</v>
      </c>
      <c r="N34" s="131">
        <f t="shared" si="11"/>
        <v>46514</v>
      </c>
      <c r="O34" s="131">
        <f t="shared" si="11"/>
        <v>46515</v>
      </c>
      <c r="P34" s="132">
        <f t="shared" si="11"/>
        <v>46516</v>
      </c>
      <c r="Q34" s="131">
        <f t="shared" si="11"/>
        <v>46517</v>
      </c>
      <c r="R34" s="131">
        <f t="shared" si="11"/>
        <v>46518</v>
      </c>
      <c r="S34" s="131">
        <f t="shared" si="11"/>
        <v>46519</v>
      </c>
      <c r="T34" s="131">
        <f t="shared" si="11"/>
        <v>46520</v>
      </c>
      <c r="U34" s="131">
        <f t="shared" si="11"/>
        <v>46521</v>
      </c>
      <c r="V34" s="131">
        <f t="shared" si="11"/>
        <v>46522</v>
      </c>
      <c r="W34" s="132">
        <f t="shared" si="11"/>
        <v>46523</v>
      </c>
      <c r="X34" s="131">
        <f t="shared" si="11"/>
        <v>46524</v>
      </c>
      <c r="Y34" s="131">
        <f t="shared" si="11"/>
        <v>46525</v>
      </c>
      <c r="Z34" s="131">
        <f t="shared" si="11"/>
        <v>46526</v>
      </c>
      <c r="AA34" s="131">
        <f t="shared" si="11"/>
        <v>46527</v>
      </c>
      <c r="AB34" s="131">
        <f t="shared" si="11"/>
        <v>46528</v>
      </c>
      <c r="AC34" s="131">
        <f t="shared" si="11"/>
        <v>46529</v>
      </c>
      <c r="AD34" s="132">
        <f t="shared" si="11"/>
        <v>46530</v>
      </c>
      <c r="AE34" s="131">
        <f t="shared" si="11"/>
        <v>46531</v>
      </c>
      <c r="AF34" s="131">
        <f t="shared" si="11"/>
        <v>46532</v>
      </c>
      <c r="AG34" s="131">
        <f t="shared" si="11"/>
        <v>46533</v>
      </c>
      <c r="AH34" s="131">
        <f t="shared" si="11"/>
        <v>46534</v>
      </c>
      <c r="AI34" s="131">
        <f t="shared" si="11"/>
        <v>46535</v>
      </c>
      <c r="AJ34" s="131">
        <f t="shared" si="11"/>
        <v>46536</v>
      </c>
      <c r="AK34" s="132">
        <f t="shared" si="11"/>
        <v>46537</v>
      </c>
      <c r="AL34" s="131">
        <f t="shared" si="11"/>
        <v>46538</v>
      </c>
      <c r="AM34" s="133">
        <f t="shared" si="11"/>
        <v>46539</v>
      </c>
      <c r="AN34" s="111"/>
      <c r="AO34" s="45"/>
      <c r="AP34" s="45"/>
      <c r="AQ34" s="45"/>
      <c r="AR34" s="45"/>
      <c r="AS34" s="45"/>
      <c r="AT34" s="45"/>
      <c r="AU34" s="45"/>
      <c r="AV34" s="45"/>
      <c r="AW34" s="45"/>
      <c r="AX34" s="45"/>
      <c r="AY34" s="45"/>
    </row>
    <row r="35" spans="1:51" x14ac:dyDescent="0.25">
      <c r="A35" s="128"/>
      <c r="B35" s="46" t="s">
        <v>19</v>
      </c>
      <c r="C35" s="1"/>
      <c r="D35" s="2"/>
      <c r="E35" s="2"/>
      <c r="F35" s="2"/>
      <c r="G35" s="2"/>
      <c r="H35" s="2"/>
      <c r="I35" s="3"/>
      <c r="J35" s="2"/>
      <c r="K35" s="2"/>
      <c r="L35" s="2"/>
      <c r="M35" s="2"/>
      <c r="N35" s="2"/>
      <c r="O35" s="2"/>
      <c r="P35" s="3"/>
      <c r="Q35" s="2"/>
      <c r="R35" s="2"/>
      <c r="S35" s="2"/>
      <c r="T35" s="2"/>
      <c r="U35" s="2"/>
      <c r="V35" s="2"/>
      <c r="W35" s="3"/>
      <c r="X35" s="2"/>
      <c r="Y35" s="2"/>
      <c r="Z35" s="2"/>
      <c r="AA35" s="2"/>
      <c r="AB35" s="2"/>
      <c r="AC35" s="2"/>
      <c r="AD35" s="3"/>
      <c r="AE35" s="2"/>
      <c r="AF35" s="2"/>
      <c r="AG35" s="2"/>
      <c r="AH35" s="2"/>
      <c r="AI35" s="2"/>
      <c r="AJ35" s="2"/>
      <c r="AK35" s="3"/>
      <c r="AL35" s="2"/>
      <c r="AM35" s="4"/>
      <c r="AN35" s="111">
        <f t="shared" si="1"/>
        <v>0</v>
      </c>
      <c r="AO35" s="45"/>
      <c r="AP35" s="45"/>
      <c r="AQ35" s="45"/>
      <c r="AR35" s="45"/>
      <c r="AS35" s="45"/>
      <c r="AT35" s="45"/>
      <c r="AU35" s="45"/>
      <c r="AV35" s="45"/>
      <c r="AW35" s="45"/>
      <c r="AX35" s="45"/>
      <c r="AY35" s="45"/>
    </row>
    <row r="36" spans="1:51" ht="15.75" thickBot="1" x14ac:dyDescent="0.3">
      <c r="A36" s="45"/>
      <c r="B36" s="46" t="s">
        <v>151</v>
      </c>
      <c r="C36" s="1"/>
      <c r="D36" s="2"/>
      <c r="E36" s="2"/>
      <c r="F36" s="2"/>
      <c r="G36" s="2"/>
      <c r="H36" s="2"/>
      <c r="I36" s="3"/>
      <c r="J36" s="2"/>
      <c r="K36" s="2"/>
      <c r="L36" s="2"/>
      <c r="M36" s="2"/>
      <c r="N36" s="2"/>
      <c r="O36" s="2"/>
      <c r="P36" s="3"/>
      <c r="Q36" s="2"/>
      <c r="R36" s="2"/>
      <c r="S36" s="2"/>
      <c r="T36" s="2"/>
      <c r="U36" s="2"/>
      <c r="V36" s="2"/>
      <c r="W36" s="3"/>
      <c r="X36" s="2"/>
      <c r="Y36" s="2"/>
      <c r="Z36" s="2"/>
      <c r="AA36" s="2"/>
      <c r="AB36" s="2"/>
      <c r="AC36" s="2"/>
      <c r="AD36" s="3"/>
      <c r="AE36" s="2"/>
      <c r="AF36" s="2"/>
      <c r="AG36" s="2"/>
      <c r="AH36" s="2"/>
      <c r="AI36" s="2"/>
      <c r="AJ36" s="2"/>
      <c r="AK36" s="3"/>
      <c r="AL36" s="2"/>
      <c r="AM36" s="4"/>
      <c r="AN36" s="111">
        <f t="shared" si="1"/>
        <v>0</v>
      </c>
      <c r="AO36" s="45"/>
      <c r="AP36" s="45"/>
      <c r="AQ36" s="45"/>
      <c r="AR36" s="45"/>
      <c r="AS36" s="45"/>
      <c r="AT36" s="45"/>
      <c r="AU36" s="45"/>
      <c r="AV36" s="45"/>
      <c r="AW36" s="45"/>
      <c r="AX36" s="45"/>
      <c r="AY36" s="45"/>
    </row>
    <row r="37" spans="1:51" ht="16.5" thickTop="1" thickBot="1" x14ac:dyDescent="0.3">
      <c r="A37" s="134">
        <v>6</v>
      </c>
      <c r="B37" s="135" t="s">
        <v>5</v>
      </c>
      <c r="C37" s="136">
        <f>DATE($A$2,6,1)-WEEKDAY(DATE($A$2,6,1),3)</f>
        <v>46538</v>
      </c>
      <c r="D37" s="137">
        <f>C37+1</f>
        <v>46539</v>
      </c>
      <c r="E37" s="137">
        <f t="shared" ref="E37:AM37" si="12">D37+1</f>
        <v>46540</v>
      </c>
      <c r="F37" s="137">
        <f t="shared" si="12"/>
        <v>46541</v>
      </c>
      <c r="G37" s="137">
        <f t="shared" si="12"/>
        <v>46542</v>
      </c>
      <c r="H37" s="137">
        <f t="shared" si="12"/>
        <v>46543</v>
      </c>
      <c r="I37" s="132">
        <f t="shared" si="12"/>
        <v>46544</v>
      </c>
      <c r="J37" s="137">
        <f t="shared" si="12"/>
        <v>46545</v>
      </c>
      <c r="K37" s="137">
        <f t="shared" si="12"/>
        <v>46546</v>
      </c>
      <c r="L37" s="137">
        <f t="shared" si="12"/>
        <v>46547</v>
      </c>
      <c r="M37" s="137">
        <f t="shared" si="12"/>
        <v>46548</v>
      </c>
      <c r="N37" s="137">
        <f t="shared" si="12"/>
        <v>46549</v>
      </c>
      <c r="O37" s="137">
        <f t="shared" si="12"/>
        <v>46550</v>
      </c>
      <c r="P37" s="132">
        <f t="shared" si="12"/>
        <v>46551</v>
      </c>
      <c r="Q37" s="137">
        <f t="shared" si="12"/>
        <v>46552</v>
      </c>
      <c r="R37" s="137">
        <f t="shared" si="12"/>
        <v>46553</v>
      </c>
      <c r="S37" s="137">
        <f t="shared" si="12"/>
        <v>46554</v>
      </c>
      <c r="T37" s="137">
        <f t="shared" si="12"/>
        <v>46555</v>
      </c>
      <c r="U37" s="137">
        <f t="shared" si="12"/>
        <v>46556</v>
      </c>
      <c r="V37" s="137">
        <f t="shared" si="12"/>
        <v>46557</v>
      </c>
      <c r="W37" s="132">
        <f t="shared" si="12"/>
        <v>46558</v>
      </c>
      <c r="X37" s="137">
        <f t="shared" si="12"/>
        <v>46559</v>
      </c>
      <c r="Y37" s="137">
        <f t="shared" si="12"/>
        <v>46560</v>
      </c>
      <c r="Z37" s="137">
        <f t="shared" si="12"/>
        <v>46561</v>
      </c>
      <c r="AA37" s="137">
        <f t="shared" si="12"/>
        <v>46562</v>
      </c>
      <c r="AB37" s="137">
        <f t="shared" si="12"/>
        <v>46563</v>
      </c>
      <c r="AC37" s="137">
        <f t="shared" si="12"/>
        <v>46564</v>
      </c>
      <c r="AD37" s="132">
        <f t="shared" si="12"/>
        <v>46565</v>
      </c>
      <c r="AE37" s="137">
        <f t="shared" si="12"/>
        <v>46566</v>
      </c>
      <c r="AF37" s="137">
        <f t="shared" si="12"/>
        <v>46567</v>
      </c>
      <c r="AG37" s="137">
        <f t="shared" si="12"/>
        <v>46568</v>
      </c>
      <c r="AH37" s="137">
        <f t="shared" si="12"/>
        <v>46569</v>
      </c>
      <c r="AI37" s="137">
        <f t="shared" si="12"/>
        <v>46570</v>
      </c>
      <c r="AJ37" s="137">
        <f t="shared" si="12"/>
        <v>46571</v>
      </c>
      <c r="AK37" s="132">
        <f t="shared" si="12"/>
        <v>46572</v>
      </c>
      <c r="AL37" s="137">
        <f t="shared" si="12"/>
        <v>46573</v>
      </c>
      <c r="AM37" s="138">
        <f t="shared" si="12"/>
        <v>46574</v>
      </c>
      <c r="AN37" s="111"/>
      <c r="AO37" s="45"/>
      <c r="AP37" s="45"/>
      <c r="AQ37" s="45"/>
      <c r="AR37" s="45"/>
      <c r="AS37" s="45"/>
      <c r="AT37" s="45"/>
      <c r="AU37" s="45"/>
      <c r="AV37" s="45"/>
      <c r="AW37" s="45"/>
      <c r="AX37" s="45"/>
      <c r="AY37" s="45"/>
    </row>
    <row r="38" spans="1:51" x14ac:dyDescent="0.25">
      <c r="A38" s="134"/>
      <c r="B38" s="69" t="s">
        <v>19</v>
      </c>
      <c r="C38" s="5"/>
      <c r="D38" s="6"/>
      <c r="E38" s="6"/>
      <c r="F38" s="6"/>
      <c r="G38" s="6"/>
      <c r="H38" s="6"/>
      <c r="I38" s="3"/>
      <c r="J38" s="6"/>
      <c r="K38" s="6"/>
      <c r="L38" s="6"/>
      <c r="M38" s="6"/>
      <c r="N38" s="6"/>
      <c r="O38" s="6"/>
      <c r="P38" s="3"/>
      <c r="Q38" s="6"/>
      <c r="R38" s="6"/>
      <c r="S38" s="6"/>
      <c r="T38" s="6"/>
      <c r="U38" s="6"/>
      <c r="V38" s="6"/>
      <c r="W38" s="3"/>
      <c r="X38" s="6"/>
      <c r="Y38" s="6"/>
      <c r="Z38" s="6"/>
      <c r="AA38" s="6"/>
      <c r="AB38" s="6"/>
      <c r="AC38" s="6"/>
      <c r="AD38" s="3"/>
      <c r="AE38" s="6"/>
      <c r="AF38" s="6"/>
      <c r="AG38" s="6"/>
      <c r="AH38" s="6"/>
      <c r="AI38" s="6"/>
      <c r="AJ38" s="6"/>
      <c r="AK38" s="3"/>
      <c r="AL38" s="6"/>
      <c r="AM38" s="7"/>
      <c r="AN38" s="111">
        <f t="shared" si="1"/>
        <v>0</v>
      </c>
      <c r="AO38" s="45"/>
      <c r="AP38" s="45"/>
      <c r="AQ38" s="45"/>
      <c r="AR38" s="45"/>
      <c r="AS38" s="45"/>
      <c r="AT38" s="45"/>
      <c r="AU38" s="45"/>
      <c r="AV38" s="45"/>
      <c r="AW38" s="45"/>
      <c r="AX38" s="45"/>
      <c r="AY38" s="45"/>
    </row>
    <row r="39" spans="1:51" ht="15.75" thickBot="1" x14ac:dyDescent="0.3">
      <c r="A39" s="45"/>
      <c r="B39" s="69" t="s">
        <v>151</v>
      </c>
      <c r="C39" s="8"/>
      <c r="D39" s="9"/>
      <c r="E39" s="9"/>
      <c r="F39" s="9"/>
      <c r="G39" s="9"/>
      <c r="H39" s="9"/>
      <c r="I39" s="10"/>
      <c r="J39" s="9"/>
      <c r="K39" s="9"/>
      <c r="L39" s="9"/>
      <c r="M39" s="9"/>
      <c r="N39" s="9"/>
      <c r="O39" s="9"/>
      <c r="P39" s="10"/>
      <c r="Q39" s="9"/>
      <c r="R39" s="9"/>
      <c r="S39" s="9"/>
      <c r="T39" s="9"/>
      <c r="U39" s="9"/>
      <c r="V39" s="9"/>
      <c r="W39" s="10"/>
      <c r="X39" s="9"/>
      <c r="Y39" s="9"/>
      <c r="Z39" s="9"/>
      <c r="AA39" s="9"/>
      <c r="AB39" s="9"/>
      <c r="AC39" s="9"/>
      <c r="AD39" s="10"/>
      <c r="AE39" s="9"/>
      <c r="AF39" s="9"/>
      <c r="AG39" s="9"/>
      <c r="AH39" s="9"/>
      <c r="AI39" s="9"/>
      <c r="AJ39" s="9"/>
      <c r="AK39" s="10"/>
      <c r="AL39" s="9"/>
      <c r="AM39" s="11"/>
      <c r="AN39" s="111">
        <f t="shared" si="1"/>
        <v>0</v>
      </c>
      <c r="AO39" s="45"/>
      <c r="AP39" s="45"/>
      <c r="AQ39" s="45"/>
      <c r="AR39" s="45"/>
      <c r="AS39" s="45"/>
      <c r="AT39" s="45"/>
      <c r="AU39" s="45"/>
      <c r="AV39" s="45"/>
      <c r="AW39" s="45"/>
      <c r="AX39" s="45"/>
      <c r="AY39" s="45"/>
    </row>
    <row r="40" spans="1:51" ht="15.75" thickTop="1"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58" t="s">
        <v>20</v>
      </c>
      <c r="AN40" s="111">
        <f>AN5+AN8+AN11+AN14+AN17+AN20+AN23+AN26+AN29+AN32+AN35+AN38</f>
        <v>0</v>
      </c>
      <c r="AO40" s="52">
        <f>AN40*Summary!F2</f>
        <v>0</v>
      </c>
      <c r="AP40" s="45"/>
      <c r="AQ40" s="45"/>
      <c r="AR40" s="45"/>
      <c r="AS40" s="45"/>
      <c r="AT40" s="45"/>
      <c r="AU40" s="45"/>
      <c r="AV40" s="45"/>
      <c r="AW40" s="45"/>
      <c r="AX40" s="45"/>
      <c r="AY40" s="45"/>
    </row>
    <row r="41" spans="1:51"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58" t="s">
        <v>152</v>
      </c>
      <c r="AN41" s="111">
        <f>AN6+AN9+AN12+AN15+AN18+AN21+AN24+AN27+AN30+AN33+AN36+AN39</f>
        <v>0</v>
      </c>
      <c r="AO41" s="52">
        <f>AN41*Summary!F2</f>
        <v>0</v>
      </c>
      <c r="AP41" s="45"/>
      <c r="AQ41" s="45"/>
      <c r="AR41" s="45"/>
      <c r="AS41" s="45"/>
      <c r="AT41" s="45"/>
      <c r="AU41" s="45"/>
      <c r="AV41" s="45"/>
      <c r="AW41" s="45"/>
      <c r="AX41" s="45"/>
      <c r="AY41" s="45"/>
    </row>
    <row r="42" spans="1:51"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row>
    <row r="43" spans="1:51"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row>
    <row r="44" spans="1:51"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row>
    <row r="45" spans="1:51"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row>
    <row r="46" spans="1:51"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row>
    <row r="47" spans="1:51"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row>
    <row r="48" spans="1:51"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row>
    <row r="49" spans="1:51"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row>
    <row r="50" spans="1:51"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row>
    <row r="51" spans="1:51"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row>
  </sheetData>
  <sheetProtection algorithmName="SHA-512" hashValue="wCy0rM1zl7ff/pExTE53wmV4QseKCBPEp1r7T4hEhq2t7xTBkWgwwaZnhV47qpezAgVP3xVFCvk40nHOa3MZiA==" saltValue="928FimnSziZKCjrh2b7P+Q==" spinCount="100000" sheet="1" objects="1" scenarios="1" selectLockedCells="1"/>
  <mergeCells count="2">
    <mergeCell ref="B2:AM2"/>
    <mergeCell ref="C1:AM1"/>
  </mergeCells>
  <phoneticPr fontId="3" type="noConversion"/>
  <conditionalFormatting sqref="C4:AM4 C7:AM7 C10:AM10 C13:AM13 C16:AM16 C19:AM19 C22:AM22 C25:AM25 C28:AM28 C31:AM31 C34:AM34 C37:AM37">
    <cfRule type="expression" dxfId="13" priority="39">
      <formula>$A4 &lt;&gt;MONTH(C4)</formula>
    </cfRule>
  </conditionalFormatting>
  <conditionalFormatting sqref="C5:AM6">
    <cfRule type="expression" dxfId="12" priority="8">
      <formula>$A$4&lt;&gt;MONTH(C$4)</formula>
    </cfRule>
  </conditionalFormatting>
  <conditionalFormatting sqref="C8:AM9">
    <cfRule type="expression" dxfId="11" priority="40">
      <formula>$A$7&lt;&gt;MONTH(C$7)</formula>
    </cfRule>
  </conditionalFormatting>
  <conditionalFormatting sqref="C11:AM12">
    <cfRule type="expression" dxfId="10" priority="10">
      <formula>$A$10&lt;&gt;MONTH(C$10)</formula>
    </cfRule>
  </conditionalFormatting>
  <conditionalFormatting sqref="C14:AM15">
    <cfRule type="expression" dxfId="9" priority="9">
      <formula>$A$13&lt;&gt;MONTH(C$13)</formula>
    </cfRule>
  </conditionalFormatting>
  <conditionalFormatting sqref="C17:AM18">
    <cfRule type="expression" dxfId="8" priority="11">
      <formula>$A$16&lt;&gt;MONTH(C$16)</formula>
    </cfRule>
  </conditionalFormatting>
  <conditionalFormatting sqref="C20:AM21">
    <cfRule type="expression" dxfId="7" priority="7">
      <formula>$A$19&lt;&gt;MONTH(C$19)</formula>
    </cfRule>
  </conditionalFormatting>
  <conditionalFormatting sqref="C23:AM24">
    <cfRule type="expression" dxfId="6" priority="6">
      <formula>$A$22&lt;&gt;MONTH(C$22)</formula>
    </cfRule>
  </conditionalFormatting>
  <conditionalFormatting sqref="C26:AM27">
    <cfRule type="expression" dxfId="5" priority="5">
      <formula>$A$25&lt;&gt;MONTH(C$25)</formula>
    </cfRule>
  </conditionalFormatting>
  <conditionalFormatting sqref="C29:AM30">
    <cfRule type="expression" dxfId="4" priority="4">
      <formula>$A$28&lt;&gt;MONTH(C$28)</formula>
    </cfRule>
  </conditionalFormatting>
  <conditionalFormatting sqref="C32:AM33">
    <cfRule type="expression" dxfId="3" priority="3">
      <formula>$A$31&lt;&gt;MONTH(C$31)</formula>
    </cfRule>
  </conditionalFormatting>
  <conditionalFormatting sqref="C35:AM36">
    <cfRule type="expression" dxfId="2" priority="2">
      <formula>$A$34&lt;&gt;MONTH(C$34)</formula>
    </cfRule>
  </conditionalFormatting>
  <conditionalFormatting sqref="C38:AM39">
    <cfRule type="expression" dxfId="1" priority="1">
      <formula>$A$37&lt;&gt;MONTH(C$37)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EAE8-1D78-4E87-AFE3-B34A02F165F6}">
  <sheetPr>
    <pageSetUpPr fitToPage="1"/>
  </sheetPr>
  <dimension ref="A1:AQ66"/>
  <sheetViews>
    <sheetView topLeftCell="A3" zoomScaleNormal="100" workbookViewId="0">
      <selection activeCell="K4" sqref="K4"/>
    </sheetView>
  </sheetViews>
  <sheetFormatPr defaultRowHeight="15" x14ac:dyDescent="0.25"/>
  <cols>
    <col min="1" max="1" width="39.5703125" style="46" customWidth="1"/>
    <col min="2" max="2" width="15" style="46" customWidth="1"/>
    <col min="3" max="3" width="11.5703125" style="46" customWidth="1"/>
    <col min="4" max="4" width="14.42578125" style="46" bestFit="1" customWidth="1"/>
    <col min="5" max="5" width="9.140625" style="46"/>
    <col min="6" max="6" width="11.140625" style="46" bestFit="1" customWidth="1"/>
    <col min="7" max="7" width="14.28515625" style="46" bestFit="1" customWidth="1"/>
    <col min="8" max="8" width="3.7109375" style="46" customWidth="1"/>
    <col min="9" max="9" width="38.140625" style="46" customWidth="1"/>
    <col min="10" max="10" width="11" style="46" customWidth="1"/>
    <col min="11" max="38" width="3.7109375" style="46" customWidth="1"/>
    <col min="39" max="39" width="6.140625" style="46" customWidth="1"/>
    <col min="40" max="40" width="10.7109375" style="46" customWidth="1"/>
    <col min="41" max="16384" width="9.140625" style="46"/>
  </cols>
  <sheetData>
    <row r="1" spans="1:43" x14ac:dyDescent="0.25">
      <c r="A1" s="177" t="s">
        <v>22</v>
      </c>
      <c r="B1" s="177"/>
      <c r="C1" s="177"/>
      <c r="D1" s="177"/>
      <c r="E1" s="177"/>
      <c r="F1" s="177"/>
      <c r="G1" s="177"/>
      <c r="H1" s="45"/>
      <c r="I1" s="177" t="s">
        <v>22</v>
      </c>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45"/>
      <c r="AO1" s="45"/>
      <c r="AP1" s="45"/>
      <c r="AQ1" s="45"/>
    </row>
    <row r="2" spans="1:43" x14ac:dyDescent="0.25">
      <c r="A2" s="177" t="s">
        <v>23</v>
      </c>
      <c r="B2" s="177"/>
      <c r="C2" s="177"/>
      <c r="D2" s="177"/>
      <c r="E2" s="177"/>
      <c r="F2" s="177"/>
      <c r="G2" s="177"/>
      <c r="H2" s="45"/>
      <c r="I2" s="177" t="s">
        <v>23</v>
      </c>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45"/>
      <c r="AO2" s="45"/>
      <c r="AP2" s="45"/>
      <c r="AQ2" s="45"/>
    </row>
    <row r="3" spans="1:43" ht="180" customHeight="1" x14ac:dyDescent="0.25">
      <c r="A3" s="58" t="s">
        <v>21</v>
      </c>
      <c r="B3" s="207" t="s">
        <v>117</v>
      </c>
      <c r="C3" s="207"/>
      <c r="D3" s="207"/>
      <c r="E3" s="207"/>
      <c r="F3" s="207"/>
      <c r="G3" s="207"/>
      <c r="H3" s="45"/>
      <c r="I3" s="206" t="s">
        <v>148</v>
      </c>
      <c r="J3" s="206"/>
      <c r="K3" s="105">
        <v>46204</v>
      </c>
      <c r="L3" s="61">
        <f>K3+1</f>
        <v>46205</v>
      </c>
      <c r="M3" s="61">
        <f t="shared" ref="M3:AL3" si="0">L3+1</f>
        <v>46206</v>
      </c>
      <c r="N3" s="61">
        <f t="shared" si="0"/>
        <v>46207</v>
      </c>
      <c r="O3" s="61">
        <f t="shared" si="0"/>
        <v>46208</v>
      </c>
      <c r="P3" s="61">
        <f t="shared" si="0"/>
        <v>46209</v>
      </c>
      <c r="Q3" s="61">
        <f t="shared" si="0"/>
        <v>46210</v>
      </c>
      <c r="R3" s="61">
        <f t="shared" si="0"/>
        <v>46211</v>
      </c>
      <c r="S3" s="61">
        <f t="shared" si="0"/>
        <v>46212</v>
      </c>
      <c r="T3" s="61">
        <f t="shared" si="0"/>
        <v>46213</v>
      </c>
      <c r="U3" s="61">
        <f t="shared" si="0"/>
        <v>46214</v>
      </c>
      <c r="V3" s="61">
        <f t="shared" si="0"/>
        <v>46215</v>
      </c>
      <c r="W3" s="61">
        <f t="shared" si="0"/>
        <v>46216</v>
      </c>
      <c r="X3" s="61">
        <f t="shared" si="0"/>
        <v>46217</v>
      </c>
      <c r="Y3" s="61">
        <f t="shared" si="0"/>
        <v>46218</v>
      </c>
      <c r="Z3" s="61">
        <f t="shared" si="0"/>
        <v>46219</v>
      </c>
      <c r="AA3" s="61">
        <f t="shared" si="0"/>
        <v>46220</v>
      </c>
      <c r="AB3" s="61">
        <f t="shared" si="0"/>
        <v>46221</v>
      </c>
      <c r="AC3" s="61">
        <f t="shared" si="0"/>
        <v>46222</v>
      </c>
      <c r="AD3" s="61">
        <f t="shared" si="0"/>
        <v>46223</v>
      </c>
      <c r="AE3" s="61">
        <f t="shared" si="0"/>
        <v>46224</v>
      </c>
      <c r="AF3" s="61">
        <f t="shared" si="0"/>
        <v>46225</v>
      </c>
      <c r="AG3" s="61">
        <f t="shared" si="0"/>
        <v>46226</v>
      </c>
      <c r="AH3" s="61">
        <f t="shared" si="0"/>
        <v>46227</v>
      </c>
      <c r="AI3" s="61">
        <f t="shared" si="0"/>
        <v>46228</v>
      </c>
      <c r="AJ3" s="61">
        <f t="shared" si="0"/>
        <v>46229</v>
      </c>
      <c r="AK3" s="61">
        <f t="shared" si="0"/>
        <v>46230</v>
      </c>
      <c r="AL3" s="61">
        <f t="shared" si="0"/>
        <v>46231</v>
      </c>
      <c r="AM3" s="46" t="s">
        <v>52</v>
      </c>
      <c r="AN3" s="45"/>
      <c r="AO3" s="45"/>
      <c r="AP3" s="45"/>
      <c r="AQ3" s="45"/>
    </row>
    <row r="4" spans="1:43" x14ac:dyDescent="0.25">
      <c r="A4" s="201" t="s">
        <v>24</v>
      </c>
      <c r="B4" s="201"/>
      <c r="C4" s="201"/>
      <c r="D4" s="201"/>
      <c r="E4" s="201"/>
      <c r="F4" s="201"/>
      <c r="G4" s="62"/>
      <c r="H4" s="45"/>
      <c r="I4" s="63" t="s">
        <v>53</v>
      </c>
      <c r="J4" s="6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46">
        <f t="shared" ref="AM4:AM46" si="1">SUM(K4:AL4)</f>
        <v>0</v>
      </c>
      <c r="AN4" s="45"/>
      <c r="AO4" s="45"/>
      <c r="AP4" s="45"/>
      <c r="AQ4" s="45"/>
    </row>
    <row r="5" spans="1:43" x14ac:dyDescent="0.25">
      <c r="A5" s="202" t="s">
        <v>25</v>
      </c>
      <c r="B5" s="202"/>
      <c r="C5" s="202"/>
      <c r="D5" s="202"/>
      <c r="E5" s="202"/>
      <c r="F5" s="202"/>
      <c r="G5" s="106"/>
      <c r="H5" s="45"/>
      <c r="I5" s="63" t="s">
        <v>153</v>
      </c>
      <c r="J5" s="6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46">
        <f t="shared" si="1"/>
        <v>0</v>
      </c>
      <c r="AN5" s="45"/>
      <c r="AO5" s="45"/>
      <c r="AP5" s="45"/>
      <c r="AQ5" s="45"/>
    </row>
    <row r="6" spans="1:43" ht="15.75" thickBot="1" x14ac:dyDescent="0.3">
      <c r="A6" s="47" t="s">
        <v>26</v>
      </c>
      <c r="B6" s="47" t="s">
        <v>27</v>
      </c>
      <c r="C6" s="47" t="s">
        <v>19</v>
      </c>
      <c r="D6" s="47" t="s">
        <v>151</v>
      </c>
      <c r="E6" s="47" t="s">
        <v>28</v>
      </c>
      <c r="F6" s="47" t="s">
        <v>67</v>
      </c>
      <c r="G6" s="47" t="s">
        <v>154</v>
      </c>
      <c r="H6" s="45"/>
      <c r="I6" s="63" t="s">
        <v>54</v>
      </c>
      <c r="J6" s="6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46">
        <f t="shared" si="1"/>
        <v>0</v>
      </c>
      <c r="AN6" s="45"/>
      <c r="AO6" s="45"/>
      <c r="AP6" s="45"/>
      <c r="AQ6" s="45"/>
    </row>
    <row r="7" spans="1:43" x14ac:dyDescent="0.25">
      <c r="A7" s="65" t="s">
        <v>103</v>
      </c>
      <c r="B7" s="29"/>
      <c r="C7" s="65">
        <f>AM23</f>
        <v>0</v>
      </c>
      <c r="D7" s="65">
        <f>AM26</f>
        <v>0</v>
      </c>
      <c r="E7" s="30">
        <v>0.27631</v>
      </c>
      <c r="F7" s="66">
        <f>C7*E7*B7</f>
        <v>0</v>
      </c>
      <c r="G7" s="66">
        <f>D7*E7*B7</f>
        <v>0</v>
      </c>
      <c r="H7" s="45"/>
      <c r="I7" s="67" t="s">
        <v>96</v>
      </c>
      <c r="J7" s="68"/>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69">
        <f t="shared" si="1"/>
        <v>0</v>
      </c>
      <c r="AN7" s="45"/>
      <c r="AO7" s="45"/>
      <c r="AP7" s="45"/>
      <c r="AQ7" s="45"/>
    </row>
    <row r="8" spans="1:43" x14ac:dyDescent="0.25">
      <c r="A8" s="65" t="s">
        <v>104</v>
      </c>
      <c r="B8" s="29"/>
      <c r="C8" s="65">
        <f t="shared" ref="C8:C9" si="2">AM24</f>
        <v>0</v>
      </c>
      <c r="D8" s="65">
        <f t="shared" ref="D8:D9" si="3">AM27</f>
        <v>0</v>
      </c>
      <c r="E8" s="30">
        <v>0.17943000000000001</v>
      </c>
      <c r="F8" s="66">
        <f t="shared" ref="F8:F20" si="4">C8*E8*B8</f>
        <v>0</v>
      </c>
      <c r="G8" s="66">
        <f t="shared" ref="G8:G17" si="5">D8*E8*B8</f>
        <v>0</v>
      </c>
      <c r="H8" s="45"/>
      <c r="I8" s="67" t="s">
        <v>155</v>
      </c>
      <c r="J8" s="68"/>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69">
        <f t="shared" si="1"/>
        <v>0</v>
      </c>
      <c r="AN8" s="45"/>
      <c r="AO8" s="45"/>
      <c r="AP8" s="45"/>
      <c r="AQ8" s="45"/>
    </row>
    <row r="9" spans="1:43" x14ac:dyDescent="0.25">
      <c r="A9" s="65" t="s">
        <v>102</v>
      </c>
      <c r="B9" s="29"/>
      <c r="C9" s="65">
        <f t="shared" si="2"/>
        <v>0</v>
      </c>
      <c r="D9" s="65">
        <f t="shared" si="3"/>
        <v>0</v>
      </c>
      <c r="E9" s="30">
        <v>0.17943000000000001</v>
      </c>
      <c r="F9" s="66">
        <f t="shared" si="4"/>
        <v>0</v>
      </c>
      <c r="G9" s="66">
        <f t="shared" si="5"/>
        <v>0</v>
      </c>
      <c r="H9" s="45"/>
      <c r="I9" s="67" t="s">
        <v>97</v>
      </c>
      <c r="J9" s="68"/>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69">
        <f t="shared" si="1"/>
        <v>0</v>
      </c>
      <c r="AN9" s="45"/>
      <c r="AO9" s="45"/>
      <c r="AP9" s="45"/>
      <c r="AQ9" s="45"/>
    </row>
    <row r="10" spans="1:43" x14ac:dyDescent="0.25">
      <c r="A10" s="70" t="s">
        <v>30</v>
      </c>
      <c r="B10" s="35"/>
      <c r="C10" s="70">
        <f>AM7</f>
        <v>0</v>
      </c>
      <c r="D10" s="70">
        <f>AM8</f>
        <v>0</v>
      </c>
      <c r="E10" s="36">
        <v>0.27631</v>
      </c>
      <c r="F10" s="71">
        <f t="shared" si="4"/>
        <v>0</v>
      </c>
      <c r="G10" s="71">
        <f t="shared" si="5"/>
        <v>0</v>
      </c>
      <c r="H10" s="45"/>
      <c r="I10" s="72" t="s">
        <v>99</v>
      </c>
      <c r="J10" s="73"/>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74">
        <f t="shared" si="1"/>
        <v>0</v>
      </c>
      <c r="AN10" s="45"/>
      <c r="AO10" s="45"/>
      <c r="AP10" s="45"/>
      <c r="AQ10" s="45"/>
    </row>
    <row r="11" spans="1:43" x14ac:dyDescent="0.25">
      <c r="A11" s="75" t="s">
        <v>31</v>
      </c>
      <c r="B11" s="32"/>
      <c r="C11" s="75">
        <f>AM10</f>
        <v>0</v>
      </c>
      <c r="D11" s="75">
        <f>AM11</f>
        <v>0</v>
      </c>
      <c r="E11" s="33">
        <v>0.27631</v>
      </c>
      <c r="F11" s="76">
        <f t="shared" si="4"/>
        <v>0</v>
      </c>
      <c r="G11" s="76">
        <f t="shared" si="5"/>
        <v>0</v>
      </c>
      <c r="H11" s="45"/>
      <c r="I11" s="72" t="s">
        <v>156</v>
      </c>
      <c r="J11" s="73"/>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74">
        <f t="shared" si="1"/>
        <v>0</v>
      </c>
      <c r="AN11" s="45"/>
      <c r="AO11" s="45"/>
      <c r="AP11" s="45"/>
      <c r="AQ11" s="45"/>
    </row>
    <row r="12" spans="1:43" x14ac:dyDescent="0.25">
      <c r="A12" s="70" t="s">
        <v>100</v>
      </c>
      <c r="B12" s="35"/>
      <c r="C12" s="70">
        <f>AM7</f>
        <v>0</v>
      </c>
      <c r="D12" s="70">
        <f>AM8</f>
        <v>0</v>
      </c>
      <c r="E12" s="36">
        <v>0.27631</v>
      </c>
      <c r="F12" s="71">
        <f t="shared" si="4"/>
        <v>0</v>
      </c>
      <c r="G12" s="71">
        <f t="shared" si="5"/>
        <v>0</v>
      </c>
      <c r="H12" s="45"/>
      <c r="I12" s="72" t="s">
        <v>98</v>
      </c>
      <c r="J12" s="73"/>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74">
        <f t="shared" si="1"/>
        <v>0</v>
      </c>
      <c r="AN12" s="45"/>
      <c r="AO12" s="45"/>
      <c r="AP12" s="45"/>
      <c r="AQ12" s="45"/>
    </row>
    <row r="13" spans="1:43" x14ac:dyDescent="0.25">
      <c r="A13" s="70" t="s">
        <v>101</v>
      </c>
      <c r="B13" s="35"/>
      <c r="C13" s="70">
        <f>AM7</f>
        <v>0</v>
      </c>
      <c r="D13" s="70">
        <f>AM8</f>
        <v>0</v>
      </c>
      <c r="E13" s="36">
        <v>0.27631</v>
      </c>
      <c r="F13" s="71">
        <f t="shared" si="4"/>
        <v>0</v>
      </c>
      <c r="G13" s="71">
        <f t="shared" si="5"/>
        <v>0</v>
      </c>
      <c r="H13" s="45"/>
      <c r="I13" s="77" t="s">
        <v>55</v>
      </c>
      <c r="J13" s="78"/>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79">
        <f t="shared" si="1"/>
        <v>0</v>
      </c>
      <c r="AN13" s="45"/>
      <c r="AO13" s="45"/>
      <c r="AP13" s="45"/>
      <c r="AQ13" s="45"/>
    </row>
    <row r="14" spans="1:43" x14ac:dyDescent="0.25">
      <c r="A14" s="80" t="s">
        <v>32</v>
      </c>
      <c r="B14" s="37"/>
      <c r="C14" s="80">
        <f>AM13/60/3</f>
        <v>0</v>
      </c>
      <c r="D14" s="80">
        <f>AM14/60/3</f>
        <v>0</v>
      </c>
      <c r="E14" s="38">
        <v>0.27631</v>
      </c>
      <c r="F14" s="81">
        <f t="shared" si="4"/>
        <v>0</v>
      </c>
      <c r="G14" s="81">
        <f t="shared" si="5"/>
        <v>0</v>
      </c>
      <c r="H14" s="45"/>
      <c r="I14" s="77" t="s">
        <v>157</v>
      </c>
      <c r="J14" s="78"/>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79">
        <f t="shared" si="1"/>
        <v>0</v>
      </c>
      <c r="AN14" s="45"/>
      <c r="AO14" s="45"/>
      <c r="AP14" s="45"/>
      <c r="AQ14" s="45"/>
    </row>
    <row r="15" spans="1:43" x14ac:dyDescent="0.25">
      <c r="A15" s="165" t="s">
        <v>33</v>
      </c>
      <c r="B15" s="166"/>
      <c r="C15" s="165">
        <f>AM16</f>
        <v>0</v>
      </c>
      <c r="D15" s="165">
        <f>AM17</f>
        <v>0</v>
      </c>
      <c r="E15" s="167">
        <v>0.27631</v>
      </c>
      <c r="F15" s="168">
        <f t="shared" si="4"/>
        <v>0</v>
      </c>
      <c r="G15" s="168">
        <f t="shared" si="5"/>
        <v>0</v>
      </c>
      <c r="H15" s="45"/>
      <c r="I15" s="77" t="s">
        <v>56</v>
      </c>
      <c r="J15" s="7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79">
        <f t="shared" si="1"/>
        <v>0</v>
      </c>
      <c r="AN15" s="45"/>
      <c r="AO15" s="45"/>
      <c r="AP15" s="45"/>
      <c r="AQ15" s="45"/>
    </row>
    <row r="16" spans="1:43" x14ac:dyDescent="0.25">
      <c r="A16" s="161" t="s">
        <v>34</v>
      </c>
      <c r="B16" s="162"/>
      <c r="C16" s="161">
        <f>AM18</f>
        <v>0</v>
      </c>
      <c r="D16" s="161">
        <f>AM19</f>
        <v>0</v>
      </c>
      <c r="E16" s="163">
        <v>0.27631</v>
      </c>
      <c r="F16" s="164">
        <f t="shared" si="4"/>
        <v>0</v>
      </c>
      <c r="G16" s="164">
        <f t="shared" si="5"/>
        <v>0</v>
      </c>
      <c r="H16" s="45"/>
      <c r="I16" s="153" t="s">
        <v>149</v>
      </c>
      <c r="J16" s="154"/>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f t="shared" si="1"/>
        <v>0</v>
      </c>
      <c r="AN16" s="45"/>
      <c r="AO16" s="45"/>
      <c r="AP16" s="45"/>
      <c r="AQ16" s="45"/>
    </row>
    <row r="17" spans="1:43" x14ac:dyDescent="0.25">
      <c r="A17" s="85" t="s">
        <v>35</v>
      </c>
      <c r="B17" s="39"/>
      <c r="C17" s="85">
        <f>AM29</f>
        <v>0</v>
      </c>
      <c r="D17" s="85">
        <f>AM30</f>
        <v>0</v>
      </c>
      <c r="E17" s="40">
        <v>0.27631</v>
      </c>
      <c r="F17" s="86">
        <f t="shared" si="4"/>
        <v>0</v>
      </c>
      <c r="G17" s="86">
        <f t="shared" si="5"/>
        <v>0</v>
      </c>
      <c r="H17" s="45"/>
      <c r="I17" s="153" t="s">
        <v>158</v>
      </c>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6">
        <f t="shared" si="1"/>
        <v>0</v>
      </c>
      <c r="AN17" s="45"/>
      <c r="AO17" s="45"/>
      <c r="AP17" s="45"/>
      <c r="AQ17" s="45"/>
    </row>
    <row r="18" spans="1:43" x14ac:dyDescent="0.25">
      <c r="A18" s="120" t="str">
        <f>J31</f>
        <v>Electrical Item Name</v>
      </c>
      <c r="B18" s="121"/>
      <c r="C18" s="120">
        <f>AM31</f>
        <v>0</v>
      </c>
      <c r="D18" s="120">
        <f>AM32</f>
        <v>0</v>
      </c>
      <c r="E18" s="122">
        <v>0.27631</v>
      </c>
      <c r="F18" s="123">
        <f t="shared" si="4"/>
        <v>0</v>
      </c>
      <c r="G18" s="123">
        <f>D18*E18</f>
        <v>0</v>
      </c>
      <c r="H18" s="45"/>
      <c r="I18" s="157" t="s">
        <v>150</v>
      </c>
      <c r="J18" s="158"/>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60">
        <f t="shared" si="1"/>
        <v>0</v>
      </c>
      <c r="AN18" s="45"/>
      <c r="AO18" s="45"/>
      <c r="AP18" s="45"/>
      <c r="AQ18" s="45"/>
    </row>
    <row r="19" spans="1:43" x14ac:dyDescent="0.25">
      <c r="A19" s="120" t="str">
        <f>J33</f>
        <v>Electrical Item Name</v>
      </c>
      <c r="B19" s="121"/>
      <c r="C19" s="120">
        <f>AM33</f>
        <v>0</v>
      </c>
      <c r="D19" s="120">
        <f>AM34</f>
        <v>0</v>
      </c>
      <c r="E19" s="122">
        <v>0.27631</v>
      </c>
      <c r="F19" s="123">
        <f t="shared" si="4"/>
        <v>0</v>
      </c>
      <c r="G19" s="123">
        <f t="shared" ref="G19:G20" si="6">D19*E19</f>
        <v>0</v>
      </c>
      <c r="H19" s="45"/>
      <c r="I19" s="157" t="s">
        <v>159</v>
      </c>
      <c r="J19" s="158"/>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60">
        <f t="shared" si="1"/>
        <v>0</v>
      </c>
      <c r="AN19" s="45"/>
      <c r="AO19" s="45"/>
      <c r="AP19" s="45"/>
      <c r="AQ19" s="45"/>
    </row>
    <row r="20" spans="1:43" ht="15.75" thickBot="1" x14ac:dyDescent="0.3">
      <c r="A20" s="120" t="str">
        <f>J35</f>
        <v>Electrical Item Name</v>
      </c>
      <c r="B20" s="121"/>
      <c r="C20" s="120">
        <f>AM35</f>
        <v>0</v>
      </c>
      <c r="D20" s="120">
        <f>AM36</f>
        <v>0</v>
      </c>
      <c r="E20" s="122">
        <v>0.27631</v>
      </c>
      <c r="F20" s="123">
        <f t="shared" si="4"/>
        <v>0</v>
      </c>
      <c r="G20" s="123">
        <f t="shared" si="6"/>
        <v>0</v>
      </c>
      <c r="H20" s="45"/>
      <c r="I20" s="82" t="s">
        <v>57</v>
      </c>
      <c r="J20" s="83"/>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84">
        <f t="shared" si="1"/>
        <v>0</v>
      </c>
      <c r="AN20" s="45"/>
      <c r="AO20" s="45"/>
      <c r="AP20" s="45"/>
      <c r="AQ20" s="45"/>
    </row>
    <row r="21" spans="1:43" ht="15.75" thickTop="1" x14ac:dyDescent="0.25">
      <c r="A21" s="113" t="s">
        <v>68</v>
      </c>
      <c r="B21" s="114"/>
      <c r="C21" s="114"/>
      <c r="D21" s="114"/>
      <c r="E21" s="115"/>
      <c r="F21" s="90">
        <f>SUM(F7:F20)*12</f>
        <v>0</v>
      </c>
      <c r="G21" s="119"/>
      <c r="H21" s="45"/>
      <c r="I21" s="82" t="s">
        <v>160</v>
      </c>
      <c r="J21" s="83"/>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84">
        <f t="shared" si="1"/>
        <v>0</v>
      </c>
      <c r="AN21" s="45"/>
      <c r="AO21" s="45"/>
      <c r="AP21" s="45"/>
      <c r="AQ21" s="45"/>
    </row>
    <row r="22" spans="1:43" x14ac:dyDescent="0.25">
      <c r="A22" s="116" t="s">
        <v>161</v>
      </c>
      <c r="B22" s="59"/>
      <c r="C22" s="59"/>
      <c r="D22" s="59"/>
      <c r="E22" s="117"/>
      <c r="F22" s="118"/>
      <c r="G22" s="91">
        <f>SUM(G7:G20)*12</f>
        <v>0</v>
      </c>
      <c r="H22" s="45"/>
      <c r="I22" s="82" t="s">
        <v>58</v>
      </c>
      <c r="J22" s="83"/>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84">
        <f t="shared" si="1"/>
        <v>0</v>
      </c>
      <c r="AN22" s="45"/>
      <c r="AO22" s="45"/>
      <c r="AP22" s="45"/>
      <c r="AQ22" s="45"/>
    </row>
    <row r="23" spans="1:43" x14ac:dyDescent="0.25">
      <c r="A23" s="45"/>
      <c r="B23" s="45"/>
      <c r="C23" s="45"/>
      <c r="D23" s="45"/>
      <c r="E23" s="108"/>
      <c r="F23" s="45"/>
      <c r="G23" s="45"/>
      <c r="H23" s="45"/>
      <c r="I23" s="87" t="s">
        <v>64</v>
      </c>
      <c r="J23" s="88"/>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89">
        <f t="shared" si="1"/>
        <v>0</v>
      </c>
      <c r="AN23" s="45"/>
      <c r="AO23" s="45"/>
      <c r="AP23" s="45"/>
      <c r="AQ23" s="45"/>
    </row>
    <row r="24" spans="1:43" x14ac:dyDescent="0.25">
      <c r="A24" s="109" t="s">
        <v>37</v>
      </c>
      <c r="B24" s="21"/>
      <c r="C24" s="45" t="s">
        <v>38</v>
      </c>
      <c r="D24" s="45"/>
      <c r="E24" s="108"/>
      <c r="F24" s="52">
        <f>B24*12</f>
        <v>0</v>
      </c>
      <c r="G24" s="52"/>
      <c r="H24" s="45"/>
      <c r="I24" s="87" t="s">
        <v>65</v>
      </c>
      <c r="J24" s="88"/>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89">
        <f t="shared" si="1"/>
        <v>0</v>
      </c>
      <c r="AN24" s="45"/>
      <c r="AO24" s="45"/>
      <c r="AP24" s="45"/>
      <c r="AQ24" s="45"/>
    </row>
    <row r="25" spans="1:43" x14ac:dyDescent="0.25">
      <c r="A25" s="45" t="s">
        <v>47</v>
      </c>
      <c r="B25" s="110"/>
      <c r="C25" s="53">
        <f>IF(SUM(AM20:AM22)=0, 0, AM20/SUM(AM20:AM22))</f>
        <v>0</v>
      </c>
      <c r="D25" s="45"/>
      <c r="E25" s="92">
        <f>C25*F24</f>
        <v>0</v>
      </c>
      <c r="F25" s="52"/>
      <c r="G25" s="52"/>
      <c r="H25" s="45"/>
      <c r="I25" s="87" t="s">
        <v>66</v>
      </c>
      <c r="J25" s="88"/>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89">
        <f t="shared" si="1"/>
        <v>0</v>
      </c>
      <c r="AN25" s="45"/>
      <c r="AO25" s="45"/>
      <c r="AP25" s="45"/>
      <c r="AQ25" s="45"/>
    </row>
    <row r="26" spans="1:43" x14ac:dyDescent="0.25">
      <c r="A26" s="45" t="s">
        <v>162</v>
      </c>
      <c r="B26" s="110"/>
      <c r="C26" s="53">
        <f>IF(SUM(AM20:AM22)=0, 0, AM21/SUM(AM20:AM22))</f>
        <v>0</v>
      </c>
      <c r="D26" s="53"/>
      <c r="E26" s="92">
        <f>C26*F24</f>
        <v>0</v>
      </c>
      <c r="F26" s="45"/>
      <c r="G26" s="45"/>
      <c r="H26" s="45"/>
      <c r="I26" s="87" t="s">
        <v>163</v>
      </c>
      <c r="J26" s="88"/>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89">
        <f t="shared" si="1"/>
        <v>0</v>
      </c>
      <c r="AN26" s="45"/>
      <c r="AO26" s="45"/>
      <c r="AP26" s="45"/>
      <c r="AQ26" s="45"/>
    </row>
    <row r="27" spans="1:43" x14ac:dyDescent="0.25">
      <c r="A27" s="45"/>
      <c r="B27" s="45"/>
      <c r="C27" s="45"/>
      <c r="D27" s="45"/>
      <c r="E27" s="45"/>
      <c r="F27" s="45"/>
      <c r="G27" s="45"/>
      <c r="H27" s="45"/>
      <c r="I27" s="87" t="s">
        <v>164</v>
      </c>
      <c r="J27" s="88"/>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89">
        <f t="shared" si="1"/>
        <v>0</v>
      </c>
      <c r="AN27" s="45"/>
      <c r="AO27" s="45"/>
      <c r="AP27" s="45"/>
      <c r="AQ27" s="45"/>
    </row>
    <row r="28" spans="1:43" x14ac:dyDescent="0.25">
      <c r="A28" s="109" t="s">
        <v>39</v>
      </c>
      <c r="B28" s="21"/>
      <c r="C28" s="45" t="s">
        <v>38</v>
      </c>
      <c r="D28" s="45"/>
      <c r="E28" s="108"/>
      <c r="F28" s="52">
        <f>B28*12</f>
        <v>0</v>
      </c>
      <c r="G28" s="52"/>
      <c r="H28" s="45"/>
      <c r="I28" s="87" t="s">
        <v>165</v>
      </c>
      <c r="J28" s="88"/>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89">
        <f t="shared" si="1"/>
        <v>0</v>
      </c>
      <c r="AN28" s="45"/>
      <c r="AO28" s="45"/>
      <c r="AP28" s="45"/>
      <c r="AQ28" s="45"/>
    </row>
    <row r="29" spans="1:43" x14ac:dyDescent="0.25">
      <c r="A29" s="45" t="s">
        <v>47</v>
      </c>
      <c r="B29" s="111"/>
      <c r="C29" s="53">
        <f>IF(SUM(AM4:AM6)=0, 0, AM4/SUM(AM4:AM6))</f>
        <v>0</v>
      </c>
      <c r="D29" s="45"/>
      <c r="E29" s="92">
        <f>C29*F28</f>
        <v>0</v>
      </c>
      <c r="F29" s="52"/>
      <c r="G29" s="52"/>
      <c r="H29" s="45"/>
      <c r="I29" s="93" t="s">
        <v>59</v>
      </c>
      <c r="J29" s="9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95">
        <f t="shared" si="1"/>
        <v>0</v>
      </c>
      <c r="AN29" s="45"/>
      <c r="AO29" s="45"/>
      <c r="AP29" s="45"/>
      <c r="AQ29" s="45"/>
    </row>
    <row r="30" spans="1:43" x14ac:dyDescent="0.25">
      <c r="A30" s="45" t="s">
        <v>162</v>
      </c>
      <c r="B30" s="111"/>
      <c r="C30" s="53">
        <f>IF(SUM(AM4:AM6)=0, 0, AM5/SUM(AM4:AM6))</f>
        <v>0</v>
      </c>
      <c r="D30" s="53"/>
      <c r="E30" s="92">
        <f>C30*F28</f>
        <v>0</v>
      </c>
      <c r="F30" s="45"/>
      <c r="G30" s="45"/>
      <c r="H30" s="45"/>
      <c r="I30" s="93" t="s">
        <v>166</v>
      </c>
      <c r="J30" s="9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95">
        <f t="shared" si="1"/>
        <v>0</v>
      </c>
      <c r="AN30" s="45"/>
      <c r="AO30" s="45"/>
      <c r="AP30" s="45"/>
      <c r="AQ30" s="45"/>
    </row>
    <row r="31" spans="1:43" x14ac:dyDescent="0.25">
      <c r="A31" s="45"/>
      <c r="B31" s="45"/>
      <c r="C31" s="45"/>
      <c r="D31" s="45"/>
      <c r="E31" s="45"/>
      <c r="F31" s="45"/>
      <c r="G31" s="45"/>
      <c r="H31" s="45"/>
      <c r="I31" s="96" t="s">
        <v>113</v>
      </c>
      <c r="J31" s="193" t="s">
        <v>112</v>
      </c>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46">
        <f t="shared" si="1"/>
        <v>0</v>
      </c>
      <c r="AN31" s="45"/>
      <c r="AO31" s="45"/>
      <c r="AP31" s="45"/>
      <c r="AQ31" s="45"/>
    </row>
    <row r="32" spans="1:43" x14ac:dyDescent="0.25">
      <c r="A32" s="109" t="s">
        <v>40</v>
      </c>
      <c r="B32" s="41">
        <v>30</v>
      </c>
      <c r="C32" s="45" t="s">
        <v>41</v>
      </c>
      <c r="D32" s="45"/>
      <c r="E32" s="45"/>
      <c r="F32" s="45"/>
      <c r="G32" s="45"/>
      <c r="H32" s="45"/>
      <c r="I32" s="96" t="s">
        <v>167</v>
      </c>
      <c r="J32" s="195"/>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46">
        <f t="shared" si="1"/>
        <v>0</v>
      </c>
      <c r="AN32" s="45"/>
      <c r="AO32" s="45"/>
      <c r="AP32" s="45"/>
      <c r="AQ32" s="45"/>
    </row>
    <row r="33" spans="1:43" x14ac:dyDescent="0.25">
      <c r="A33" s="45" t="s">
        <v>42</v>
      </c>
      <c r="B33" s="17"/>
      <c r="C33" s="45"/>
      <c r="D33" s="45"/>
      <c r="E33" s="52">
        <f>B32*B33</f>
        <v>0</v>
      </c>
      <c r="F33" s="45"/>
      <c r="G33" s="45"/>
      <c r="H33" s="45"/>
      <c r="I33" s="97" t="s">
        <v>113</v>
      </c>
      <c r="J33" s="196" t="s">
        <v>112</v>
      </c>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98">
        <f t="shared" si="1"/>
        <v>0</v>
      </c>
      <c r="AN33" s="45"/>
      <c r="AO33" s="45"/>
      <c r="AP33" s="45"/>
      <c r="AQ33" s="45"/>
    </row>
    <row r="34" spans="1:43" x14ac:dyDescent="0.25">
      <c r="A34" s="109"/>
      <c r="B34" s="43"/>
      <c r="C34" s="45" t="s">
        <v>43</v>
      </c>
      <c r="D34" s="45"/>
      <c r="E34" s="45"/>
      <c r="F34" s="45"/>
      <c r="G34" s="45"/>
      <c r="H34" s="45"/>
      <c r="I34" s="97" t="s">
        <v>167</v>
      </c>
      <c r="J34" s="198"/>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98">
        <f t="shared" si="1"/>
        <v>0</v>
      </c>
      <c r="AN34" s="45"/>
      <c r="AO34" s="45"/>
      <c r="AP34" s="45"/>
      <c r="AQ34" s="45"/>
    </row>
    <row r="35" spans="1:43" x14ac:dyDescent="0.25">
      <c r="A35" s="45" t="s">
        <v>44</v>
      </c>
      <c r="B35" s="43">
        <v>52</v>
      </c>
      <c r="C35" s="203" t="s">
        <v>45</v>
      </c>
      <c r="D35" s="204"/>
      <c r="E35" s="205"/>
      <c r="F35" s="13"/>
      <c r="G35" s="45"/>
      <c r="H35" s="45"/>
      <c r="I35" s="96" t="s">
        <v>113</v>
      </c>
      <c r="J35" s="193" t="s">
        <v>112</v>
      </c>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46">
        <f t="shared" si="1"/>
        <v>0</v>
      </c>
      <c r="AN35" s="45"/>
      <c r="AO35" s="45"/>
      <c r="AP35" s="45"/>
      <c r="AQ35" s="45"/>
    </row>
    <row r="36" spans="1:43" x14ac:dyDescent="0.25">
      <c r="A36" s="45" t="s">
        <v>42</v>
      </c>
      <c r="B36" s="13"/>
      <c r="C36" s="45"/>
      <c r="D36" s="45"/>
      <c r="E36" s="52">
        <f>(B34*B36)+(B35*F35)</f>
        <v>0</v>
      </c>
      <c r="F36" s="52"/>
      <c r="G36" s="52"/>
      <c r="H36" s="45"/>
      <c r="I36" s="96" t="s">
        <v>167</v>
      </c>
      <c r="J36" s="195"/>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46">
        <f t="shared" si="1"/>
        <v>0</v>
      </c>
      <c r="AN36" s="45"/>
      <c r="AO36" s="45"/>
      <c r="AP36" s="45"/>
      <c r="AQ36" s="45"/>
    </row>
    <row r="37" spans="1:43" x14ac:dyDescent="0.25">
      <c r="A37" s="45" t="s">
        <v>46</v>
      </c>
      <c r="B37" s="42"/>
      <c r="C37" s="45"/>
      <c r="D37" s="45"/>
      <c r="E37" s="45"/>
      <c r="F37" s="52"/>
      <c r="G37" s="52"/>
      <c r="H37" s="45"/>
      <c r="I37" s="99" t="s">
        <v>60</v>
      </c>
      <c r="J37" s="100"/>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01">
        <f t="shared" si="1"/>
        <v>0</v>
      </c>
      <c r="AN37" s="45"/>
      <c r="AO37" s="45"/>
      <c r="AP37" s="45"/>
      <c r="AQ37" s="45"/>
    </row>
    <row r="38" spans="1:43" x14ac:dyDescent="0.25">
      <c r="A38" s="45" t="s">
        <v>47</v>
      </c>
      <c r="B38" s="112">
        <f>IF(SUM(AM37:AM39)=0, 0, AM37/SUM(AM37:AM39))</f>
        <v>0</v>
      </c>
      <c r="C38" s="45"/>
      <c r="D38" s="45"/>
      <c r="E38" s="92">
        <f>(E33+E36+B37)*B38</f>
        <v>0</v>
      </c>
      <c r="F38" s="45"/>
      <c r="G38" s="45"/>
      <c r="H38" s="45"/>
      <c r="I38" s="99" t="s">
        <v>168</v>
      </c>
      <c r="J38" s="100"/>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01">
        <f t="shared" si="1"/>
        <v>0</v>
      </c>
      <c r="AN38" s="45"/>
      <c r="AO38" s="45"/>
      <c r="AP38" s="45"/>
      <c r="AQ38" s="45"/>
    </row>
    <row r="39" spans="1:43" x14ac:dyDescent="0.25">
      <c r="A39" s="45" t="s">
        <v>162</v>
      </c>
      <c r="B39" s="112">
        <f>IF(SUM(AM37:AM39)=0, 0, AM38/SUM(AM37:AM39))</f>
        <v>0</v>
      </c>
      <c r="C39" s="45"/>
      <c r="D39" s="45"/>
      <c r="E39" s="92">
        <f>(E33+E36+B37)*B39</f>
        <v>0</v>
      </c>
      <c r="F39" s="52"/>
      <c r="G39" s="52"/>
      <c r="H39" s="45"/>
      <c r="I39" s="99" t="s">
        <v>61</v>
      </c>
      <c r="J39" s="100"/>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01">
        <f t="shared" si="1"/>
        <v>0</v>
      </c>
      <c r="AN39" s="45" t="s">
        <v>115</v>
      </c>
      <c r="AO39" s="53">
        <f>IF(SUM(AM43:AM45)=0,0,AM43/SUM(AM43:AM45))</f>
        <v>0</v>
      </c>
      <c r="AP39" s="45"/>
      <c r="AQ39" s="45"/>
    </row>
    <row r="40" spans="1:43" x14ac:dyDescent="0.25">
      <c r="A40" s="45"/>
      <c r="B40" s="45"/>
      <c r="C40" s="45"/>
      <c r="D40" s="45"/>
      <c r="E40" s="52"/>
      <c r="F40" s="45"/>
      <c r="G40" s="45"/>
      <c r="H40" s="45"/>
      <c r="I40" s="102" t="s">
        <v>62</v>
      </c>
      <c r="J40" s="103"/>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04">
        <f t="shared" si="1"/>
        <v>0</v>
      </c>
      <c r="AN40" s="45" t="s">
        <v>169</v>
      </c>
      <c r="AO40" s="53">
        <f>IF(SUM(AM43:AM45)=0,0,AM44/SUM(AM43:AM45))</f>
        <v>0</v>
      </c>
      <c r="AP40" s="45"/>
      <c r="AQ40" s="45"/>
    </row>
    <row r="41" spans="1:43" x14ac:dyDescent="0.25">
      <c r="A41" s="109" t="s">
        <v>48</v>
      </c>
      <c r="B41" s="17"/>
      <c r="C41" s="45" t="s">
        <v>107</v>
      </c>
      <c r="D41" s="45"/>
      <c r="E41" s="45"/>
      <c r="F41" s="45"/>
      <c r="G41" s="45"/>
      <c r="H41" s="45"/>
      <c r="I41" s="102" t="s">
        <v>170</v>
      </c>
      <c r="J41" s="103"/>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04">
        <f t="shared" si="1"/>
        <v>0</v>
      </c>
      <c r="AN41" s="45" t="s">
        <v>116</v>
      </c>
      <c r="AO41" s="53">
        <f>IF(SUM(AM43:AM45)=0,0,AM45/SUM(AM43:AM45))</f>
        <v>0</v>
      </c>
      <c r="AP41" s="45"/>
      <c r="AQ41" s="45"/>
    </row>
    <row r="42" spans="1:43" x14ac:dyDescent="0.25">
      <c r="A42" s="45" t="s">
        <v>47</v>
      </c>
      <c r="B42" s="112">
        <f>IF(SUM(AM40:AM42)=0, 0, AM40/SUM(AM40:AM42))</f>
        <v>0</v>
      </c>
      <c r="C42" s="45"/>
      <c r="D42" s="45"/>
      <c r="E42" s="92">
        <f>B41*B42</f>
        <v>0</v>
      </c>
      <c r="F42" s="45"/>
      <c r="G42" s="45"/>
      <c r="H42" s="45"/>
      <c r="I42" s="102" t="s">
        <v>63</v>
      </c>
      <c r="J42" s="103"/>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04">
        <f t="shared" si="1"/>
        <v>0</v>
      </c>
      <c r="AN42" s="45" t="s">
        <v>115</v>
      </c>
      <c r="AO42" s="53">
        <f>IF(SUM(AM46:AM48)=0,0,AM46/SUM(AM46:AM48))</f>
        <v>0</v>
      </c>
      <c r="AP42" s="45"/>
      <c r="AQ42" s="45"/>
    </row>
    <row r="43" spans="1:43" x14ac:dyDescent="0.25">
      <c r="A43" s="45" t="s">
        <v>162</v>
      </c>
      <c r="B43" s="112">
        <f>IF(SUM(AM40:AM42)=0, 0, AM41/SUM(AM40:AM42))</f>
        <v>0</v>
      </c>
      <c r="C43" s="45"/>
      <c r="D43" s="45"/>
      <c r="E43" s="92">
        <f>B41*B43</f>
        <v>0</v>
      </c>
      <c r="F43" s="52"/>
      <c r="G43" s="52"/>
      <c r="H43" s="45"/>
      <c r="I43" s="96" t="s">
        <v>113</v>
      </c>
      <c r="J43" s="193" t="s">
        <v>111</v>
      </c>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46">
        <f t="shared" si="1"/>
        <v>0</v>
      </c>
      <c r="AN43" s="45" t="s">
        <v>169</v>
      </c>
      <c r="AO43" s="53">
        <f>IF(SUM(AM46:AM48)=0,0,AM47/SUM(AM46:AM48))</f>
        <v>0</v>
      </c>
      <c r="AP43" s="45"/>
      <c r="AQ43" s="45"/>
    </row>
    <row r="44" spans="1:43" x14ac:dyDescent="0.25">
      <c r="A44" s="45"/>
      <c r="B44" s="45"/>
      <c r="C44" s="45"/>
      <c r="D44" s="45"/>
      <c r="E44" s="45"/>
      <c r="F44" s="45"/>
      <c r="G44" s="45"/>
      <c r="H44" s="45"/>
      <c r="I44" s="96" t="s">
        <v>167</v>
      </c>
      <c r="J44" s="194"/>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46">
        <f t="shared" si="1"/>
        <v>0</v>
      </c>
      <c r="AN44" s="45" t="s">
        <v>116</v>
      </c>
      <c r="AO44" s="53">
        <f>IF(SUM(AM46:AM48)=0,0,AM48/SUM(AM46:AM48))</f>
        <v>0</v>
      </c>
      <c r="AP44" s="45"/>
      <c r="AQ44" s="45"/>
    </row>
    <row r="45" spans="1:43" x14ac:dyDescent="0.25">
      <c r="A45" s="45"/>
      <c r="B45" s="45"/>
      <c r="C45" s="45"/>
      <c r="D45" s="45"/>
      <c r="E45" s="45"/>
      <c r="F45" s="45"/>
      <c r="G45" s="45"/>
      <c r="H45" s="45"/>
      <c r="I45" s="96" t="s">
        <v>114</v>
      </c>
      <c r="J45" s="195"/>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46">
        <f t="shared" si="1"/>
        <v>0</v>
      </c>
      <c r="AN45" s="45"/>
      <c r="AO45" s="45"/>
      <c r="AP45" s="45"/>
      <c r="AQ45" s="45"/>
    </row>
    <row r="46" spans="1:43" x14ac:dyDescent="0.25">
      <c r="A46" s="199" t="s">
        <v>49</v>
      </c>
      <c r="B46" s="199"/>
      <c r="C46" s="199"/>
      <c r="D46" s="199"/>
      <c r="E46" s="199"/>
      <c r="F46" s="199"/>
      <c r="G46" s="107"/>
      <c r="H46" s="45"/>
      <c r="I46" s="97" t="s">
        <v>113</v>
      </c>
      <c r="J46" s="196" t="s">
        <v>111</v>
      </c>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98">
        <f t="shared" si="1"/>
        <v>0</v>
      </c>
      <c r="AN46" s="45"/>
      <c r="AO46" s="45"/>
      <c r="AP46" s="45"/>
      <c r="AQ46" s="45"/>
    </row>
    <row r="47" spans="1:43" x14ac:dyDescent="0.25">
      <c r="A47" s="199"/>
      <c r="B47" s="199"/>
      <c r="C47" s="199"/>
      <c r="D47" s="199"/>
      <c r="E47" s="199"/>
      <c r="F47" s="199"/>
      <c r="G47" s="107"/>
      <c r="H47" s="45"/>
      <c r="I47" s="97" t="s">
        <v>167</v>
      </c>
      <c r="J47" s="197"/>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98">
        <f t="shared" ref="AM47:AM48" si="7">SUM(K47:AL47)</f>
        <v>0</v>
      </c>
      <c r="AN47" s="45"/>
      <c r="AO47" s="45"/>
      <c r="AP47" s="45"/>
      <c r="AQ47" s="45"/>
    </row>
    <row r="48" spans="1:43" x14ac:dyDescent="0.25">
      <c r="A48" s="199"/>
      <c r="B48" s="199"/>
      <c r="C48" s="199"/>
      <c r="D48" s="199"/>
      <c r="E48" s="199"/>
      <c r="F48" s="199"/>
      <c r="G48" s="107"/>
      <c r="H48" s="45"/>
      <c r="I48" s="97" t="s">
        <v>114</v>
      </c>
      <c r="J48" s="198"/>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98">
        <f t="shared" si="7"/>
        <v>0</v>
      </c>
      <c r="AN48" s="45"/>
      <c r="AO48" s="45"/>
      <c r="AP48" s="45"/>
      <c r="AQ48" s="45"/>
    </row>
    <row r="49" spans="1:43" x14ac:dyDescent="0.25">
      <c r="A49" s="199"/>
      <c r="B49" s="199"/>
      <c r="C49" s="199"/>
      <c r="D49" s="199"/>
      <c r="E49" s="199"/>
      <c r="F49" s="199"/>
      <c r="G49" s="10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row>
    <row r="50" spans="1:43" x14ac:dyDescent="0.25">
      <c r="A50" s="56" t="s">
        <v>21</v>
      </c>
      <c r="B50" s="200"/>
      <c r="C50" s="200"/>
      <c r="D50" s="200"/>
      <c r="E50" s="200"/>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row>
    <row r="51" spans="1:43" x14ac:dyDescent="0.25">
      <c r="A51" s="58" t="s">
        <v>50</v>
      </c>
      <c r="B51" s="149"/>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row>
    <row r="52" spans="1:43" x14ac:dyDescent="0.25">
      <c r="A52" s="5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row>
    <row r="53" spans="1:43" x14ac:dyDescent="0.25">
      <c r="A53" s="58" t="s">
        <v>51</v>
      </c>
      <c r="B53" s="192"/>
      <c r="C53" s="192"/>
      <c r="D53" s="192"/>
      <c r="E53" s="192"/>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row>
    <row r="54" spans="1:43"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row>
    <row r="55" spans="1:43"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row>
    <row r="56" spans="1:43"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row>
    <row r="57" spans="1:43"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row>
    <row r="58" spans="1:43"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row>
    <row r="59" spans="1:43"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row>
    <row r="60" spans="1:43"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row>
    <row r="61" spans="1:43"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row>
    <row r="62" spans="1:43"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row>
    <row r="63" spans="1:43" x14ac:dyDescent="0.2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row>
    <row r="64" spans="1:43" x14ac:dyDescent="0.2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row>
    <row r="65" spans="9:39" x14ac:dyDescent="0.2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9:39" x14ac:dyDescent="0.2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sheetData>
  <sheetProtection algorithmName="SHA-512" hashValue="m0gokDj9PILFZbAiZgttVkjvY5/QGOkeIaZYx5PqIAytjmGhYC8YfUaLGDNPRHcdgFKnDeOw7ZAji1pWMqaBkQ==" saltValue="ojA3TYe3W5QQP4iW+bYPSA==" spinCount="100000" sheet="1" objects="1" scenarios="1" selectLockedCells="1"/>
  <mergeCells count="17">
    <mergeCell ref="I1:AM1"/>
    <mergeCell ref="I2:AM2"/>
    <mergeCell ref="A4:F4"/>
    <mergeCell ref="A5:F5"/>
    <mergeCell ref="C35:E35"/>
    <mergeCell ref="I3:J3"/>
    <mergeCell ref="B3:G3"/>
    <mergeCell ref="A1:G1"/>
    <mergeCell ref="A2:G2"/>
    <mergeCell ref="B53:E53"/>
    <mergeCell ref="J43:J45"/>
    <mergeCell ref="J46:J48"/>
    <mergeCell ref="J31:J32"/>
    <mergeCell ref="J33:J34"/>
    <mergeCell ref="J35:J36"/>
    <mergeCell ref="A46:F49"/>
    <mergeCell ref="B50:E50"/>
  </mergeCells>
  <conditionalFormatting sqref="K3:AL48">
    <cfRule type="expression" dxfId="0" priority="1">
      <formula>WEEKDAY(K$3)=1</formula>
    </cfRule>
  </conditionalFormatting>
  <pageMargins left="0.7" right="0.7" top="0.75" bottom="0.75" header="0.3" footer="0.3"/>
  <pageSetup scale="6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7008-F4F7-467A-A30C-F07FAAE778B6}">
  <dimension ref="A1:Y67"/>
  <sheetViews>
    <sheetView topLeftCell="A9" workbookViewId="0">
      <selection activeCell="E21" sqref="E21"/>
    </sheetView>
  </sheetViews>
  <sheetFormatPr defaultRowHeight="15" x14ac:dyDescent="0.25"/>
  <cols>
    <col min="1" max="1" width="12.140625" style="46" customWidth="1"/>
    <col min="2" max="2" width="47.7109375" style="46" customWidth="1"/>
    <col min="3" max="16384" width="9.140625" style="46"/>
  </cols>
  <sheetData>
    <row r="1" spans="1:25" x14ac:dyDescent="0.25">
      <c r="A1" s="177" t="s">
        <v>69</v>
      </c>
      <c r="B1" s="177"/>
      <c r="C1" s="177"/>
      <c r="D1" s="177"/>
      <c r="E1" s="177"/>
      <c r="F1" s="45"/>
      <c r="G1" s="45"/>
      <c r="H1" s="45"/>
      <c r="I1" s="45"/>
      <c r="J1" s="45"/>
      <c r="K1" s="45"/>
      <c r="L1" s="45"/>
      <c r="M1" s="45"/>
      <c r="N1" s="45"/>
      <c r="O1" s="45"/>
      <c r="P1" s="45"/>
      <c r="Q1" s="45"/>
      <c r="R1" s="45"/>
      <c r="S1" s="45"/>
      <c r="T1" s="45"/>
      <c r="U1" s="45"/>
      <c r="V1" s="45"/>
      <c r="W1" s="45"/>
      <c r="X1" s="45"/>
      <c r="Y1" s="45"/>
    </row>
    <row r="2" spans="1:25" x14ac:dyDescent="0.25">
      <c r="A2" s="45" t="s">
        <v>70</v>
      </c>
      <c r="B2" s="178" t="str">
        <f>'WFH Actual Cost'!B3</f>
        <v>User 1</v>
      </c>
      <c r="C2" s="178"/>
      <c r="D2" s="178"/>
      <c r="E2" s="178"/>
      <c r="F2" s="60"/>
      <c r="G2" s="45"/>
      <c r="H2" s="45"/>
      <c r="I2" s="45"/>
      <c r="J2" s="45"/>
      <c r="K2" s="45"/>
      <c r="L2" s="45"/>
      <c r="M2" s="45"/>
      <c r="N2" s="45"/>
      <c r="O2" s="45"/>
      <c r="P2" s="45"/>
      <c r="Q2" s="45"/>
      <c r="R2" s="45"/>
      <c r="S2" s="45"/>
      <c r="T2" s="45"/>
      <c r="U2" s="45"/>
      <c r="V2" s="45"/>
      <c r="W2" s="45"/>
      <c r="X2" s="45"/>
      <c r="Y2" s="45"/>
    </row>
    <row r="3" spans="1:25" x14ac:dyDescent="0.25">
      <c r="A3" s="179" t="s">
        <v>71</v>
      </c>
      <c r="B3" s="179"/>
      <c r="C3" s="179"/>
      <c r="D3" s="179"/>
      <c r="E3" s="179"/>
      <c r="F3" s="45"/>
      <c r="G3" s="45"/>
      <c r="H3" s="45"/>
      <c r="I3" s="45"/>
      <c r="J3" s="45"/>
      <c r="K3" s="45"/>
      <c r="L3" s="45"/>
      <c r="M3" s="45"/>
      <c r="N3" s="45"/>
      <c r="O3" s="45"/>
      <c r="P3" s="45"/>
      <c r="Q3" s="45"/>
      <c r="R3" s="45"/>
      <c r="S3" s="45"/>
      <c r="T3" s="45"/>
      <c r="U3" s="45"/>
      <c r="V3" s="45"/>
      <c r="W3" s="45"/>
      <c r="X3" s="45"/>
      <c r="Y3" s="45"/>
    </row>
    <row r="4" spans="1:25" x14ac:dyDescent="0.25">
      <c r="A4" s="180" t="s">
        <v>72</v>
      </c>
      <c r="B4" s="180"/>
      <c r="C4" s="180"/>
      <c r="D4" s="180"/>
      <c r="E4" s="180"/>
      <c r="F4" s="45"/>
      <c r="G4" s="45"/>
      <c r="H4" s="45"/>
      <c r="I4" s="45"/>
      <c r="J4" s="45"/>
      <c r="K4" s="45"/>
      <c r="L4" s="45"/>
      <c r="M4" s="45"/>
      <c r="N4" s="45"/>
      <c r="O4" s="45"/>
      <c r="P4" s="45"/>
      <c r="Q4" s="45"/>
      <c r="R4" s="45"/>
      <c r="S4" s="45"/>
      <c r="T4" s="45"/>
      <c r="U4" s="45"/>
      <c r="V4" s="45"/>
      <c r="W4" s="45"/>
      <c r="X4" s="45"/>
      <c r="Y4" s="45"/>
    </row>
    <row r="5" spans="1:25" ht="15.75" thickBot="1" x14ac:dyDescent="0.3">
      <c r="A5" s="47" t="s">
        <v>73</v>
      </c>
      <c r="B5" s="47" t="s">
        <v>26</v>
      </c>
      <c r="C5" s="47" t="s">
        <v>74</v>
      </c>
      <c r="D5" s="47" t="s">
        <v>75</v>
      </c>
      <c r="E5" s="47" t="s">
        <v>29</v>
      </c>
      <c r="F5" s="45"/>
      <c r="G5" s="45"/>
      <c r="H5" s="45"/>
      <c r="I5" s="45"/>
      <c r="J5" s="45"/>
      <c r="K5" s="45"/>
      <c r="L5" s="45"/>
      <c r="M5" s="45"/>
      <c r="N5" s="45"/>
      <c r="O5" s="45"/>
      <c r="P5" s="45"/>
      <c r="Q5" s="45"/>
      <c r="R5" s="45"/>
      <c r="S5" s="45"/>
      <c r="T5" s="45"/>
      <c r="U5" s="45"/>
      <c r="V5" s="45"/>
      <c r="W5" s="45"/>
      <c r="X5" s="45"/>
      <c r="Y5" s="45"/>
    </row>
    <row r="6" spans="1:25" x14ac:dyDescent="0.25">
      <c r="A6" s="22"/>
      <c r="B6" s="48" t="s">
        <v>105</v>
      </c>
      <c r="C6" s="23"/>
      <c r="D6" s="50">
        <f>IF(SUM('WFH Actual Cost'!AM7:AM9)=0, 0, 'WFH Actual Cost'!AM9/SUM('WFH Actual Cost'!AM7:AM9))</f>
        <v>0</v>
      </c>
      <c r="E6" s="49">
        <f>C6-(D6*C6)</f>
        <v>0</v>
      </c>
      <c r="F6" s="45"/>
      <c r="G6" s="45"/>
      <c r="H6" s="45"/>
      <c r="I6" s="45"/>
      <c r="J6" s="45"/>
      <c r="K6" s="45"/>
      <c r="L6" s="45"/>
      <c r="M6" s="45"/>
      <c r="N6" s="45"/>
      <c r="O6" s="45"/>
      <c r="P6" s="45"/>
      <c r="Q6" s="45"/>
      <c r="R6" s="45"/>
      <c r="S6" s="45"/>
      <c r="T6" s="45"/>
      <c r="U6" s="45"/>
      <c r="V6" s="45"/>
      <c r="W6" s="45"/>
      <c r="X6" s="45"/>
      <c r="Y6" s="45"/>
    </row>
    <row r="7" spans="1:25" x14ac:dyDescent="0.25">
      <c r="A7" s="22"/>
      <c r="B7" s="48" t="s">
        <v>106</v>
      </c>
      <c r="C7" s="23"/>
      <c r="D7" s="50">
        <f>IF(SUM('WFH Actual Cost'!AM10:AM12)=0, 0, 'WFH Actual Cost'!AM12/SUM('WFH Actual Cost'!AM10:AM12))</f>
        <v>0</v>
      </c>
      <c r="E7" s="49">
        <f t="shared" ref="E7:E16" si="0">C7-(D7*C7)</f>
        <v>0</v>
      </c>
      <c r="F7" s="45"/>
      <c r="G7" s="45"/>
      <c r="H7" s="45"/>
      <c r="I7" s="45"/>
      <c r="J7" s="45"/>
      <c r="K7" s="45"/>
      <c r="L7" s="45"/>
      <c r="M7" s="45"/>
      <c r="N7" s="45"/>
      <c r="O7" s="45"/>
      <c r="P7" s="45"/>
      <c r="Q7" s="45"/>
      <c r="R7" s="45"/>
      <c r="S7" s="45"/>
      <c r="T7" s="45"/>
      <c r="U7" s="45"/>
      <c r="V7" s="45"/>
      <c r="W7" s="45"/>
      <c r="X7" s="45"/>
      <c r="Y7" s="45"/>
    </row>
    <row r="8" spans="1:25" x14ac:dyDescent="0.25">
      <c r="A8" s="22"/>
      <c r="B8" s="48" t="s">
        <v>76</v>
      </c>
      <c r="C8" s="23"/>
      <c r="D8" s="50">
        <f>IF(SUM('WFH Actual Cost'!AM20:AM22)=0, 0, 'WFH Actual Cost'!AM22/SUM('WFH Actual Cost'!AM20:AM22))</f>
        <v>0</v>
      </c>
      <c r="E8" s="49">
        <f t="shared" si="0"/>
        <v>0</v>
      </c>
      <c r="F8" s="45"/>
      <c r="G8" s="45"/>
      <c r="H8" s="45"/>
      <c r="I8" s="45"/>
      <c r="J8" s="45"/>
      <c r="K8" s="45"/>
      <c r="L8" s="45"/>
      <c r="M8" s="45"/>
      <c r="N8" s="45"/>
      <c r="O8" s="45"/>
      <c r="P8" s="45"/>
      <c r="Q8" s="45"/>
      <c r="R8" s="45"/>
      <c r="S8" s="45"/>
      <c r="T8" s="45"/>
      <c r="U8" s="45"/>
      <c r="V8" s="45"/>
      <c r="W8" s="45"/>
      <c r="X8" s="45"/>
      <c r="Y8" s="45"/>
    </row>
    <row r="9" spans="1:25" x14ac:dyDescent="0.25">
      <c r="A9" s="22"/>
      <c r="B9" s="48" t="s">
        <v>77</v>
      </c>
      <c r="C9" s="23"/>
      <c r="D9" s="50">
        <f>IF(SUM('WFH Actual Cost'!AM20:AM22)=0, 0, 'WFH Actual Cost'!AM22/SUM('WFH Actual Cost'!AM20:AM22))</f>
        <v>0</v>
      </c>
      <c r="E9" s="49">
        <f t="shared" si="0"/>
        <v>0</v>
      </c>
      <c r="F9" s="45"/>
      <c r="G9" s="45"/>
      <c r="H9" s="45"/>
      <c r="I9" s="45"/>
      <c r="K9" s="45"/>
      <c r="L9" s="45"/>
      <c r="M9" s="45"/>
      <c r="N9" s="45"/>
      <c r="O9" s="45"/>
      <c r="P9" s="45"/>
      <c r="Q9" s="45"/>
      <c r="R9" s="45"/>
      <c r="S9" s="45"/>
      <c r="T9" s="45"/>
      <c r="U9" s="45"/>
      <c r="V9" s="45"/>
      <c r="W9" s="45"/>
      <c r="X9" s="45"/>
      <c r="Y9" s="45"/>
    </row>
    <row r="10" spans="1:25" x14ac:dyDescent="0.25">
      <c r="A10" s="22"/>
      <c r="B10" s="48" t="s">
        <v>78</v>
      </c>
      <c r="C10" s="23"/>
      <c r="D10" s="24"/>
      <c r="E10" s="49">
        <f t="shared" si="0"/>
        <v>0</v>
      </c>
      <c r="F10" s="45"/>
      <c r="G10" s="45"/>
      <c r="H10" s="45"/>
      <c r="I10" s="45"/>
      <c r="J10" s="45"/>
      <c r="K10" s="45"/>
      <c r="L10" s="45"/>
      <c r="M10" s="45"/>
      <c r="N10" s="45"/>
      <c r="O10" s="45"/>
      <c r="P10" s="45"/>
      <c r="Q10" s="45"/>
      <c r="R10" s="45"/>
      <c r="S10" s="45"/>
      <c r="T10" s="45"/>
      <c r="U10" s="45"/>
      <c r="V10" s="45"/>
      <c r="W10" s="45"/>
      <c r="X10" s="45"/>
      <c r="Y10" s="45"/>
    </row>
    <row r="11" spans="1:25" x14ac:dyDescent="0.25">
      <c r="A11" s="22"/>
      <c r="B11" s="151"/>
      <c r="C11" s="23"/>
      <c r="D11" s="24"/>
      <c r="E11" s="49">
        <f t="shared" si="0"/>
        <v>0</v>
      </c>
      <c r="F11" s="45"/>
      <c r="G11" s="45"/>
      <c r="H11" s="45"/>
      <c r="I11" s="45"/>
      <c r="J11" s="45"/>
      <c r="K11" s="45"/>
      <c r="L11" s="45"/>
      <c r="M11" s="45"/>
      <c r="N11" s="45"/>
      <c r="O11" s="45"/>
      <c r="P11" s="45"/>
      <c r="Q11" s="45"/>
      <c r="R11" s="45"/>
      <c r="S11" s="45"/>
      <c r="T11" s="45"/>
      <c r="U11" s="45"/>
      <c r="V11" s="45"/>
      <c r="W11" s="45"/>
      <c r="X11" s="45"/>
      <c r="Y11" s="45"/>
    </row>
    <row r="12" spans="1:25" x14ac:dyDescent="0.25">
      <c r="A12" s="22"/>
      <c r="B12" s="151"/>
      <c r="C12" s="23"/>
      <c r="D12" s="24"/>
      <c r="E12" s="49">
        <f t="shared" si="0"/>
        <v>0</v>
      </c>
      <c r="F12" s="45"/>
      <c r="G12" s="45"/>
      <c r="H12" s="45"/>
      <c r="I12" s="45"/>
      <c r="J12" s="45"/>
      <c r="K12" s="45"/>
      <c r="L12" s="45"/>
      <c r="M12" s="45"/>
      <c r="N12" s="45"/>
      <c r="O12" s="45"/>
      <c r="P12" s="45"/>
      <c r="Q12" s="45"/>
      <c r="R12" s="45"/>
      <c r="S12" s="45"/>
      <c r="T12" s="45"/>
      <c r="U12" s="45"/>
      <c r="V12" s="45"/>
      <c r="W12" s="45"/>
      <c r="X12" s="45"/>
      <c r="Y12" s="45"/>
    </row>
    <row r="13" spans="1:25" x14ac:dyDescent="0.25">
      <c r="A13" s="22"/>
      <c r="B13" s="151"/>
      <c r="C13" s="23"/>
      <c r="D13" s="24"/>
      <c r="E13" s="49">
        <f t="shared" si="0"/>
        <v>0</v>
      </c>
      <c r="F13" s="45"/>
      <c r="G13" s="45"/>
      <c r="H13" s="45"/>
      <c r="I13" s="45"/>
      <c r="J13" s="45"/>
      <c r="K13" s="45"/>
      <c r="L13" s="45"/>
      <c r="M13" s="45"/>
      <c r="N13" s="45"/>
      <c r="O13" s="45"/>
      <c r="P13" s="45"/>
      <c r="Q13" s="45"/>
      <c r="R13" s="45"/>
      <c r="S13" s="45"/>
      <c r="T13" s="45"/>
      <c r="U13" s="45"/>
      <c r="V13" s="45"/>
      <c r="W13" s="45"/>
      <c r="X13" s="45"/>
      <c r="Y13" s="45"/>
    </row>
    <row r="14" spans="1:25" x14ac:dyDescent="0.25">
      <c r="A14" s="22"/>
      <c r="B14" s="151"/>
      <c r="C14" s="23"/>
      <c r="D14" s="24"/>
      <c r="E14" s="49">
        <f t="shared" si="0"/>
        <v>0</v>
      </c>
      <c r="F14" s="45"/>
      <c r="G14" s="45"/>
      <c r="H14" s="45"/>
      <c r="I14" s="45"/>
      <c r="J14" s="45"/>
      <c r="K14" s="45"/>
      <c r="L14" s="45"/>
      <c r="M14" s="45"/>
      <c r="N14" s="45"/>
      <c r="O14" s="45"/>
      <c r="P14" s="45"/>
      <c r="Q14" s="45"/>
      <c r="R14" s="45"/>
      <c r="S14" s="45"/>
      <c r="T14" s="45"/>
      <c r="U14" s="45"/>
      <c r="V14" s="45"/>
      <c r="W14" s="45"/>
      <c r="X14" s="45"/>
      <c r="Y14" s="45"/>
    </row>
    <row r="15" spans="1:25" x14ac:dyDescent="0.25">
      <c r="A15" s="22"/>
      <c r="B15" s="151"/>
      <c r="C15" s="23"/>
      <c r="D15" s="24"/>
      <c r="E15" s="49">
        <f t="shared" si="0"/>
        <v>0</v>
      </c>
      <c r="F15" s="45"/>
      <c r="G15" s="45"/>
      <c r="H15" s="45"/>
      <c r="I15" s="45"/>
      <c r="J15" s="45"/>
      <c r="K15" s="45"/>
      <c r="L15" s="45"/>
      <c r="M15" s="45"/>
      <c r="N15" s="45"/>
      <c r="O15" s="45"/>
      <c r="P15" s="45"/>
      <c r="Q15" s="45"/>
      <c r="R15" s="45"/>
      <c r="S15" s="45"/>
      <c r="T15" s="45"/>
      <c r="U15" s="45"/>
      <c r="V15" s="45"/>
      <c r="W15" s="45"/>
      <c r="X15" s="45"/>
      <c r="Y15" s="45"/>
    </row>
    <row r="16" spans="1:25" x14ac:dyDescent="0.25">
      <c r="A16" s="25"/>
      <c r="B16" s="152"/>
      <c r="C16" s="26"/>
      <c r="D16" s="27"/>
      <c r="E16" s="51">
        <f t="shared" si="0"/>
        <v>0</v>
      </c>
      <c r="F16" s="45"/>
      <c r="G16" s="45"/>
      <c r="H16" s="45"/>
      <c r="I16" s="45"/>
      <c r="J16" s="45"/>
      <c r="K16" s="45"/>
      <c r="L16" s="45"/>
      <c r="M16" s="45"/>
      <c r="N16" s="45"/>
      <c r="O16" s="45"/>
      <c r="P16" s="45"/>
      <c r="Q16" s="45"/>
      <c r="R16" s="45"/>
      <c r="S16" s="45"/>
      <c r="T16" s="45"/>
      <c r="U16" s="45"/>
      <c r="V16" s="45"/>
      <c r="W16" s="45"/>
      <c r="X16" s="45"/>
      <c r="Y16" s="45"/>
    </row>
    <row r="17" spans="1:25" x14ac:dyDescent="0.25">
      <c r="A17" s="45" t="s">
        <v>36</v>
      </c>
      <c r="B17" s="45"/>
      <c r="C17" s="52"/>
      <c r="D17" s="53"/>
      <c r="E17" s="54">
        <f>SUM(E6:E16)</f>
        <v>0</v>
      </c>
      <c r="F17" s="45"/>
      <c r="G17" s="45"/>
      <c r="H17" s="45"/>
      <c r="I17" s="45"/>
      <c r="J17" s="45"/>
      <c r="K17" s="45"/>
      <c r="L17" s="45"/>
      <c r="M17" s="45"/>
      <c r="N17" s="45"/>
      <c r="O17" s="45"/>
      <c r="P17" s="45"/>
      <c r="Q17" s="45"/>
      <c r="R17" s="45"/>
      <c r="S17" s="45"/>
      <c r="T17" s="45"/>
      <c r="U17" s="45"/>
      <c r="V17" s="45"/>
      <c r="W17" s="45"/>
      <c r="X17" s="45"/>
      <c r="Y17" s="45"/>
    </row>
    <row r="18" spans="1:25" x14ac:dyDescent="0.25">
      <c r="A18" s="45"/>
      <c r="B18" s="45"/>
      <c r="C18" s="45"/>
      <c r="D18" s="45"/>
      <c r="E18" s="45"/>
      <c r="F18" s="45"/>
      <c r="G18" s="45"/>
      <c r="H18" s="45"/>
      <c r="I18" s="45"/>
      <c r="J18" s="45"/>
      <c r="K18" s="45"/>
      <c r="L18" s="45"/>
      <c r="M18" s="45"/>
      <c r="N18" s="45"/>
      <c r="O18" s="45"/>
      <c r="P18" s="45"/>
      <c r="Q18" s="45"/>
      <c r="R18" s="45"/>
      <c r="S18" s="45"/>
      <c r="T18" s="45"/>
      <c r="U18" s="45"/>
      <c r="V18" s="45"/>
      <c r="W18" s="45"/>
      <c r="X18" s="45"/>
      <c r="Y18" s="45"/>
    </row>
    <row r="19" spans="1:25" x14ac:dyDescent="0.25">
      <c r="A19" s="181" t="s">
        <v>79</v>
      </c>
      <c r="B19" s="182"/>
      <c r="C19" s="182"/>
      <c r="D19" s="182"/>
      <c r="E19" s="28"/>
      <c r="F19" s="45"/>
      <c r="G19" s="45"/>
      <c r="H19" s="45"/>
      <c r="I19" s="45"/>
      <c r="J19" s="45"/>
      <c r="K19" s="45"/>
      <c r="L19" s="45"/>
      <c r="M19" s="45"/>
      <c r="N19" s="45"/>
      <c r="O19" s="45"/>
      <c r="P19" s="45"/>
      <c r="Q19" s="45"/>
      <c r="R19" s="45"/>
      <c r="S19" s="45"/>
      <c r="T19" s="45"/>
      <c r="U19" s="45"/>
      <c r="V19" s="45"/>
      <c r="W19" s="45"/>
      <c r="X19" s="45"/>
      <c r="Y19" s="45"/>
    </row>
    <row r="20" spans="1:25" x14ac:dyDescent="0.25">
      <c r="A20" s="175" t="s">
        <v>80</v>
      </c>
      <c r="B20" s="183"/>
      <c r="C20" s="183"/>
      <c r="D20" s="183"/>
      <c r="E20" s="23"/>
      <c r="F20" s="45"/>
      <c r="G20" s="45"/>
      <c r="H20" s="45"/>
      <c r="I20" s="45"/>
      <c r="J20" s="45"/>
      <c r="K20" s="45"/>
      <c r="L20" s="45"/>
      <c r="M20" s="45"/>
      <c r="N20" s="45"/>
      <c r="O20" s="45"/>
      <c r="P20" s="45"/>
      <c r="Q20" s="45"/>
      <c r="R20" s="45"/>
      <c r="S20" s="45"/>
      <c r="T20" s="45"/>
      <c r="U20" s="45"/>
      <c r="V20" s="45"/>
      <c r="W20" s="45"/>
      <c r="X20" s="45"/>
      <c r="Y20" s="45"/>
    </row>
    <row r="21" spans="1:25" x14ac:dyDescent="0.25">
      <c r="A21" s="184" t="s">
        <v>110</v>
      </c>
      <c r="B21" s="185"/>
      <c r="C21" s="185"/>
      <c r="D21" s="185"/>
      <c r="E21" s="169"/>
      <c r="F21" s="45"/>
      <c r="G21" s="45"/>
      <c r="H21" s="45"/>
      <c r="I21" s="45"/>
      <c r="J21" s="45"/>
      <c r="K21" s="45"/>
      <c r="L21" s="45"/>
      <c r="M21" s="45"/>
      <c r="N21" s="45"/>
      <c r="O21" s="45"/>
      <c r="P21" s="45"/>
      <c r="Q21" s="45"/>
      <c r="R21" s="45"/>
      <c r="S21" s="45"/>
      <c r="T21" s="45"/>
      <c r="U21" s="45"/>
      <c r="V21" s="45"/>
      <c r="W21" s="45"/>
      <c r="X21" s="45"/>
      <c r="Y21" s="45"/>
    </row>
    <row r="22" spans="1:25" x14ac:dyDescent="0.25">
      <c r="A22" s="45"/>
      <c r="B22" s="45"/>
      <c r="C22" s="52"/>
      <c r="D22" s="53"/>
      <c r="E22" s="52"/>
      <c r="F22" s="45"/>
      <c r="G22" s="45"/>
      <c r="H22" s="45"/>
      <c r="I22" s="45"/>
      <c r="J22" s="45"/>
      <c r="K22" s="45"/>
      <c r="L22" s="45"/>
      <c r="M22" s="45"/>
      <c r="N22" s="45"/>
      <c r="O22" s="45"/>
      <c r="P22" s="45"/>
      <c r="Q22" s="45"/>
      <c r="R22" s="45"/>
      <c r="S22" s="45"/>
      <c r="T22" s="45"/>
      <c r="U22" s="45"/>
      <c r="V22" s="45"/>
      <c r="W22" s="45"/>
      <c r="X22" s="45"/>
      <c r="Y22" s="45"/>
    </row>
    <row r="23" spans="1:25" x14ac:dyDescent="0.25">
      <c r="A23" s="180" t="s">
        <v>81</v>
      </c>
      <c r="B23" s="180"/>
      <c r="C23" s="180"/>
      <c r="D23" s="180"/>
      <c r="E23" s="180"/>
      <c r="F23" s="45"/>
      <c r="G23" s="45"/>
      <c r="H23" s="45"/>
      <c r="I23" s="45"/>
      <c r="J23" s="45"/>
      <c r="K23" s="45"/>
      <c r="L23" s="45"/>
      <c r="M23" s="45"/>
      <c r="N23" s="45"/>
      <c r="O23" s="45"/>
      <c r="P23" s="45"/>
      <c r="Q23" s="45"/>
      <c r="R23" s="45"/>
      <c r="S23" s="45"/>
      <c r="T23" s="45"/>
      <c r="U23" s="45"/>
      <c r="V23" s="45"/>
      <c r="W23" s="45"/>
      <c r="X23" s="45"/>
      <c r="Y23" s="45"/>
    </row>
    <row r="24" spans="1:25" ht="15.75" thickBot="1" x14ac:dyDescent="0.3">
      <c r="A24" s="188" t="s">
        <v>26</v>
      </c>
      <c r="B24" s="189"/>
      <c r="C24" s="47" t="s">
        <v>74</v>
      </c>
      <c r="D24" s="47" t="s">
        <v>75</v>
      </c>
      <c r="E24" s="47" t="s">
        <v>29</v>
      </c>
      <c r="F24" s="45"/>
      <c r="G24" s="45"/>
      <c r="H24" s="45"/>
      <c r="I24" s="45"/>
      <c r="J24" s="45"/>
      <c r="K24" s="45"/>
      <c r="L24" s="45"/>
      <c r="M24" s="45"/>
      <c r="N24" s="45"/>
      <c r="O24" s="45"/>
      <c r="P24" s="45"/>
      <c r="Q24" s="45"/>
      <c r="R24" s="45"/>
      <c r="S24" s="45"/>
      <c r="T24" s="45"/>
      <c r="U24" s="45"/>
      <c r="V24" s="45"/>
      <c r="W24" s="45"/>
      <c r="X24" s="45"/>
      <c r="Y24" s="45"/>
    </row>
    <row r="25" spans="1:25" x14ac:dyDescent="0.25">
      <c r="A25" s="186" t="s">
        <v>108</v>
      </c>
      <c r="B25" s="187"/>
      <c r="C25" s="23"/>
      <c r="D25" s="24"/>
      <c r="E25" s="49">
        <f>C25-(D25*C25)</f>
        <v>0</v>
      </c>
      <c r="F25" s="45"/>
      <c r="G25" s="45"/>
      <c r="H25" s="45"/>
      <c r="I25" s="45"/>
      <c r="J25" s="45"/>
      <c r="K25" s="45"/>
      <c r="L25" s="45"/>
      <c r="M25" s="45"/>
      <c r="N25" s="45"/>
      <c r="O25" s="45"/>
      <c r="P25" s="45"/>
      <c r="Q25" s="45"/>
      <c r="R25" s="45"/>
      <c r="S25" s="45"/>
      <c r="T25" s="45"/>
      <c r="U25" s="45"/>
      <c r="V25" s="45"/>
      <c r="W25" s="45"/>
      <c r="X25" s="45"/>
      <c r="Y25" s="45"/>
    </row>
    <row r="26" spans="1:25" x14ac:dyDescent="0.25">
      <c r="A26" s="175" t="s">
        <v>82</v>
      </c>
      <c r="B26" s="176"/>
      <c r="C26" s="23"/>
      <c r="D26" s="24"/>
      <c r="E26" s="49">
        <f t="shared" ref="E26:E34" si="1">C26-(D26*C26)</f>
        <v>0</v>
      </c>
      <c r="F26" s="45"/>
      <c r="G26" s="45"/>
      <c r="H26" s="45"/>
      <c r="I26" s="45"/>
      <c r="J26" s="45"/>
      <c r="K26" s="45"/>
      <c r="L26" s="45"/>
      <c r="M26" s="45"/>
      <c r="N26" s="45"/>
      <c r="O26" s="45"/>
      <c r="P26" s="45"/>
      <c r="Q26" s="45"/>
      <c r="R26" s="45"/>
      <c r="S26" s="45"/>
      <c r="T26" s="45"/>
      <c r="U26" s="45"/>
      <c r="V26" s="45"/>
      <c r="W26" s="45"/>
      <c r="X26" s="45"/>
      <c r="Y26" s="45"/>
    </row>
    <row r="27" spans="1:25" x14ac:dyDescent="0.25">
      <c r="A27" s="175" t="s">
        <v>83</v>
      </c>
      <c r="B27" s="176"/>
      <c r="C27" s="23"/>
      <c r="D27" s="55">
        <f>IF(SUM('WFH Actual Cost'!AM13:AM15)=0, 0, 'WFH Actual Cost'!AM15/SUM('WFH Actual Cost'!AM13:AM15))</f>
        <v>0</v>
      </c>
      <c r="E27" s="49">
        <f t="shared" si="1"/>
        <v>0</v>
      </c>
      <c r="F27" s="45"/>
      <c r="G27" s="45"/>
      <c r="H27" s="45"/>
      <c r="I27" s="45"/>
      <c r="J27" s="45"/>
      <c r="K27" s="45"/>
      <c r="L27" s="45"/>
      <c r="M27" s="45"/>
      <c r="N27" s="45"/>
      <c r="O27" s="45"/>
      <c r="P27" s="45"/>
      <c r="Q27" s="45"/>
      <c r="R27" s="45"/>
      <c r="S27" s="45"/>
      <c r="T27" s="45"/>
      <c r="U27" s="45"/>
      <c r="V27" s="45"/>
      <c r="W27" s="45"/>
      <c r="X27" s="45"/>
      <c r="Y27" s="45"/>
    </row>
    <row r="28" spans="1:25" x14ac:dyDescent="0.25">
      <c r="A28" s="175" t="s">
        <v>84</v>
      </c>
      <c r="B28" s="176"/>
      <c r="C28" s="23"/>
      <c r="D28" s="55">
        <f>IF(SUM('WFH Actual Cost'!AM13:AM15)=0, 0, 'WFH Actual Cost'!AM15/SUM('WFH Actual Cost'!AM13:AM15))</f>
        <v>0</v>
      </c>
      <c r="E28" s="49">
        <f t="shared" si="1"/>
        <v>0</v>
      </c>
      <c r="F28" s="45"/>
      <c r="G28" s="45"/>
      <c r="H28" s="45"/>
      <c r="I28" s="45"/>
      <c r="J28" s="45"/>
      <c r="K28" s="45"/>
      <c r="L28" s="45"/>
      <c r="M28" s="45"/>
      <c r="N28" s="45"/>
      <c r="O28" s="45"/>
      <c r="P28" s="45"/>
      <c r="Q28" s="45"/>
      <c r="R28" s="45"/>
      <c r="S28" s="45"/>
      <c r="T28" s="45"/>
      <c r="U28" s="45"/>
      <c r="V28" s="45"/>
      <c r="W28" s="45"/>
      <c r="X28" s="45"/>
      <c r="Y28" s="45"/>
    </row>
    <row r="29" spans="1:25" x14ac:dyDescent="0.25">
      <c r="A29" s="175" t="s">
        <v>85</v>
      </c>
      <c r="B29" s="176"/>
      <c r="C29" s="23"/>
      <c r="D29" s="24"/>
      <c r="E29" s="49">
        <f t="shared" si="1"/>
        <v>0</v>
      </c>
      <c r="F29" s="45"/>
      <c r="G29" s="45"/>
      <c r="H29" s="45"/>
      <c r="I29" s="45"/>
      <c r="J29" s="45"/>
      <c r="K29" s="45"/>
      <c r="L29" s="45"/>
      <c r="M29" s="45"/>
      <c r="N29" s="45"/>
      <c r="O29" s="45"/>
      <c r="P29" s="45"/>
      <c r="Q29" s="45"/>
      <c r="R29" s="45"/>
      <c r="S29" s="45"/>
      <c r="T29" s="45"/>
      <c r="U29" s="45"/>
      <c r="V29" s="45"/>
      <c r="W29" s="45"/>
      <c r="X29" s="45"/>
      <c r="Y29" s="45"/>
    </row>
    <row r="30" spans="1:25" x14ac:dyDescent="0.25">
      <c r="A30" s="175" t="s">
        <v>86</v>
      </c>
      <c r="B30" s="176"/>
      <c r="C30" s="23"/>
      <c r="D30" s="24"/>
      <c r="E30" s="49">
        <f t="shared" si="1"/>
        <v>0</v>
      </c>
      <c r="F30" s="45"/>
      <c r="G30" s="45"/>
      <c r="H30" s="45"/>
      <c r="I30" s="45"/>
      <c r="J30" s="45"/>
      <c r="K30" s="45"/>
      <c r="L30" s="45"/>
      <c r="M30" s="45"/>
      <c r="N30" s="45"/>
      <c r="O30" s="45"/>
      <c r="P30" s="45"/>
      <c r="Q30" s="45"/>
      <c r="R30" s="45"/>
      <c r="S30" s="45"/>
      <c r="T30" s="45"/>
      <c r="U30" s="45"/>
      <c r="V30" s="45"/>
      <c r="W30" s="45"/>
      <c r="X30" s="45"/>
      <c r="Y30" s="45"/>
    </row>
    <row r="31" spans="1:25" x14ac:dyDescent="0.25">
      <c r="A31" s="175" t="s">
        <v>87</v>
      </c>
      <c r="B31" s="176"/>
      <c r="C31" s="23"/>
      <c r="D31" s="24"/>
      <c r="E31" s="49">
        <f t="shared" si="1"/>
        <v>0</v>
      </c>
      <c r="F31" s="45"/>
      <c r="G31" s="45"/>
      <c r="H31" s="45"/>
      <c r="I31" s="45"/>
      <c r="J31" s="45"/>
      <c r="K31" s="45"/>
      <c r="L31" s="45"/>
      <c r="M31" s="45"/>
      <c r="N31" s="45"/>
      <c r="O31" s="45"/>
      <c r="P31" s="45"/>
      <c r="Q31" s="45"/>
      <c r="R31" s="45"/>
      <c r="S31" s="45"/>
      <c r="T31" s="45"/>
      <c r="U31" s="45"/>
      <c r="V31" s="45"/>
      <c r="W31" s="45"/>
      <c r="X31" s="45"/>
      <c r="Y31" s="45"/>
    </row>
    <row r="32" spans="1:25" x14ac:dyDescent="0.25">
      <c r="A32" s="175" t="s">
        <v>88</v>
      </c>
      <c r="B32" s="176"/>
      <c r="C32" s="23"/>
      <c r="D32" s="24"/>
      <c r="E32" s="49">
        <f t="shared" si="1"/>
        <v>0</v>
      </c>
      <c r="F32" s="45"/>
      <c r="G32" s="45"/>
      <c r="H32" s="45"/>
      <c r="I32" s="45"/>
      <c r="J32" s="45"/>
      <c r="K32" s="45"/>
      <c r="L32" s="45"/>
      <c r="M32" s="45"/>
      <c r="N32" s="45"/>
      <c r="O32" s="45"/>
      <c r="P32" s="45"/>
      <c r="Q32" s="45"/>
      <c r="R32" s="45"/>
      <c r="S32" s="45"/>
      <c r="T32" s="45"/>
      <c r="U32" s="45"/>
      <c r="V32" s="45"/>
      <c r="W32" s="45"/>
      <c r="X32" s="45"/>
      <c r="Y32" s="45"/>
    </row>
    <row r="33" spans="1:25" x14ac:dyDescent="0.25">
      <c r="A33" s="175" t="s">
        <v>89</v>
      </c>
      <c r="B33" s="176"/>
      <c r="C33" s="23"/>
      <c r="D33" s="24"/>
      <c r="E33" s="49">
        <f t="shared" si="1"/>
        <v>0</v>
      </c>
      <c r="F33" s="45"/>
      <c r="G33" s="45"/>
      <c r="H33" s="45"/>
      <c r="I33" s="45"/>
      <c r="J33" s="45"/>
      <c r="K33" s="45"/>
      <c r="L33" s="45"/>
      <c r="M33" s="45"/>
      <c r="N33" s="45"/>
      <c r="O33" s="45"/>
      <c r="P33" s="45"/>
      <c r="Q33" s="45"/>
      <c r="R33" s="45"/>
      <c r="S33" s="45"/>
      <c r="T33" s="45"/>
      <c r="U33" s="45"/>
      <c r="V33" s="45"/>
      <c r="W33" s="45"/>
      <c r="X33" s="45"/>
      <c r="Y33" s="45"/>
    </row>
    <row r="34" spans="1:25" x14ac:dyDescent="0.25">
      <c r="A34" s="175" t="s">
        <v>90</v>
      </c>
      <c r="B34" s="176"/>
      <c r="C34" s="23"/>
      <c r="D34" s="24"/>
      <c r="E34" s="49">
        <f t="shared" si="1"/>
        <v>0</v>
      </c>
      <c r="F34" s="45"/>
      <c r="G34" s="45"/>
      <c r="H34" s="45"/>
      <c r="I34" s="45"/>
      <c r="J34" s="45"/>
      <c r="K34" s="45"/>
      <c r="L34" s="45"/>
      <c r="M34" s="45"/>
      <c r="N34" s="45"/>
      <c r="O34" s="45"/>
      <c r="P34" s="45"/>
      <c r="Q34" s="45"/>
      <c r="R34" s="45"/>
      <c r="S34" s="45"/>
      <c r="T34" s="45"/>
      <c r="U34" s="45"/>
      <c r="V34" s="45"/>
      <c r="W34" s="45"/>
      <c r="X34" s="45"/>
      <c r="Y34" s="45"/>
    </row>
    <row r="35" spans="1:25" x14ac:dyDescent="0.25">
      <c r="A35" s="175" t="s">
        <v>109</v>
      </c>
      <c r="B35" s="176"/>
      <c r="C35" s="23"/>
      <c r="D35" s="24"/>
      <c r="E35" s="49">
        <f>C35-(D35*C35)</f>
        <v>0</v>
      </c>
      <c r="F35" s="45"/>
      <c r="G35" s="45"/>
      <c r="H35" s="45"/>
      <c r="I35" s="45"/>
      <c r="J35" s="45"/>
      <c r="K35" s="45"/>
      <c r="L35" s="45"/>
      <c r="M35" s="45"/>
      <c r="N35" s="45"/>
      <c r="O35" s="45"/>
      <c r="P35" s="45"/>
      <c r="Q35" s="45"/>
      <c r="R35" s="45"/>
      <c r="S35" s="45"/>
      <c r="T35" s="45"/>
      <c r="U35" s="45"/>
      <c r="V35" s="45"/>
      <c r="W35" s="45"/>
      <c r="X35" s="45"/>
      <c r="Y35" s="45"/>
    </row>
    <row r="36" spans="1:25" x14ac:dyDescent="0.25">
      <c r="A36" s="175" t="s">
        <v>91</v>
      </c>
      <c r="B36" s="176"/>
      <c r="C36" s="23"/>
      <c r="D36" s="24"/>
      <c r="E36" s="49">
        <f t="shared" ref="E36:E43" si="2">C36-(D36*C36)</f>
        <v>0</v>
      </c>
      <c r="F36" s="45"/>
      <c r="G36" s="45"/>
      <c r="H36" s="45"/>
      <c r="I36" s="45"/>
      <c r="J36" s="45"/>
      <c r="K36" s="45"/>
      <c r="L36" s="45"/>
      <c r="M36" s="45"/>
      <c r="N36" s="45"/>
      <c r="O36" s="45"/>
      <c r="P36" s="45"/>
      <c r="Q36" s="45"/>
      <c r="R36" s="45"/>
      <c r="S36" s="45"/>
      <c r="T36" s="45"/>
      <c r="U36" s="45"/>
      <c r="V36" s="45"/>
      <c r="W36" s="45"/>
      <c r="X36" s="45"/>
      <c r="Y36" s="45"/>
    </row>
    <row r="37" spans="1:25" x14ac:dyDescent="0.25">
      <c r="A37" s="175" t="s">
        <v>92</v>
      </c>
      <c r="B37" s="176"/>
      <c r="C37" s="23"/>
      <c r="D37" s="24"/>
      <c r="E37" s="49">
        <f t="shared" si="2"/>
        <v>0</v>
      </c>
      <c r="F37" s="45"/>
      <c r="G37" s="45"/>
      <c r="H37" s="45"/>
      <c r="I37" s="45"/>
      <c r="J37" s="45"/>
      <c r="K37" s="45"/>
      <c r="L37" s="45"/>
      <c r="M37" s="45"/>
      <c r="N37" s="45"/>
      <c r="O37" s="45"/>
      <c r="P37" s="45"/>
      <c r="Q37" s="45"/>
      <c r="R37" s="45"/>
      <c r="S37" s="45"/>
      <c r="T37" s="45"/>
      <c r="U37" s="45"/>
      <c r="V37" s="45"/>
      <c r="W37" s="45"/>
      <c r="X37" s="45"/>
      <c r="Y37" s="45"/>
    </row>
    <row r="38" spans="1:25" x14ac:dyDescent="0.25">
      <c r="A38" s="175" t="s">
        <v>93</v>
      </c>
      <c r="B38" s="176"/>
      <c r="C38" s="23"/>
      <c r="D38" s="24"/>
      <c r="E38" s="49">
        <f t="shared" si="2"/>
        <v>0</v>
      </c>
      <c r="F38" s="45"/>
      <c r="G38" s="45"/>
      <c r="H38" s="45"/>
      <c r="I38" s="45"/>
      <c r="J38" s="45"/>
      <c r="K38" s="45"/>
      <c r="L38" s="45"/>
      <c r="M38" s="45"/>
      <c r="N38" s="45"/>
      <c r="O38" s="45"/>
      <c r="P38" s="45"/>
      <c r="Q38" s="45"/>
      <c r="R38" s="45"/>
      <c r="S38" s="45"/>
      <c r="T38" s="45"/>
      <c r="U38" s="45"/>
      <c r="V38" s="45"/>
      <c r="W38" s="45"/>
      <c r="X38" s="45"/>
      <c r="Y38" s="45"/>
    </row>
    <row r="39" spans="1:25" x14ac:dyDescent="0.25">
      <c r="A39" s="175" t="s">
        <v>94</v>
      </c>
      <c r="B39" s="176"/>
      <c r="C39" s="23"/>
      <c r="D39" s="24"/>
      <c r="E39" s="49">
        <f t="shared" si="2"/>
        <v>0</v>
      </c>
      <c r="F39" s="45"/>
      <c r="G39" s="45"/>
      <c r="H39" s="45"/>
      <c r="I39" s="45"/>
      <c r="J39" s="45"/>
      <c r="K39" s="45"/>
      <c r="L39" s="45"/>
      <c r="M39" s="45"/>
      <c r="N39" s="45"/>
      <c r="O39" s="45"/>
      <c r="P39" s="45"/>
      <c r="Q39" s="45"/>
      <c r="R39" s="45"/>
      <c r="S39" s="45"/>
      <c r="T39" s="45"/>
      <c r="U39" s="45"/>
      <c r="V39" s="45"/>
      <c r="W39" s="45"/>
      <c r="X39" s="45"/>
      <c r="Y39" s="45"/>
    </row>
    <row r="40" spans="1:25" x14ac:dyDescent="0.25">
      <c r="A40" s="175" t="s">
        <v>95</v>
      </c>
      <c r="B40" s="176"/>
      <c r="C40" s="23"/>
      <c r="D40" s="24"/>
      <c r="E40" s="49">
        <f t="shared" si="2"/>
        <v>0</v>
      </c>
      <c r="F40" s="45"/>
      <c r="G40" s="45"/>
      <c r="H40" s="45"/>
      <c r="I40" s="45"/>
      <c r="J40" s="45"/>
      <c r="K40" s="45"/>
      <c r="L40" s="45"/>
      <c r="M40" s="45"/>
      <c r="N40" s="45"/>
      <c r="O40" s="45"/>
      <c r="P40" s="45"/>
      <c r="Q40" s="45"/>
      <c r="R40" s="45"/>
      <c r="S40" s="45"/>
      <c r="T40" s="45"/>
      <c r="U40" s="45"/>
      <c r="V40" s="45"/>
      <c r="W40" s="45"/>
      <c r="X40" s="45"/>
      <c r="Y40" s="45"/>
    </row>
    <row r="41" spans="1:25" x14ac:dyDescent="0.25">
      <c r="A41" s="170"/>
      <c r="B41" s="171"/>
      <c r="C41" s="23"/>
      <c r="D41" s="24"/>
      <c r="E41" s="49">
        <f t="shared" si="2"/>
        <v>0</v>
      </c>
      <c r="F41" s="45"/>
      <c r="G41" s="45"/>
      <c r="H41" s="45"/>
      <c r="I41" s="45"/>
      <c r="J41" s="45"/>
      <c r="K41" s="45"/>
      <c r="L41" s="45"/>
      <c r="M41" s="45"/>
      <c r="N41" s="45"/>
      <c r="O41" s="45"/>
      <c r="P41" s="45"/>
      <c r="Q41" s="45"/>
      <c r="R41" s="45"/>
      <c r="S41" s="45"/>
      <c r="T41" s="45"/>
      <c r="U41" s="45"/>
      <c r="V41" s="45"/>
      <c r="W41" s="45"/>
      <c r="X41" s="45"/>
      <c r="Y41" s="45"/>
    </row>
    <row r="42" spans="1:25" x14ac:dyDescent="0.25">
      <c r="A42" s="170"/>
      <c r="B42" s="171"/>
      <c r="C42" s="23"/>
      <c r="D42" s="24"/>
      <c r="E42" s="49">
        <f t="shared" si="2"/>
        <v>0</v>
      </c>
      <c r="F42" s="45"/>
      <c r="G42" s="45"/>
      <c r="H42" s="45"/>
      <c r="I42" s="45"/>
      <c r="J42" s="45"/>
      <c r="K42" s="45"/>
      <c r="L42" s="45"/>
      <c r="M42" s="45"/>
      <c r="N42" s="45"/>
      <c r="O42" s="45"/>
      <c r="P42" s="45"/>
      <c r="Q42" s="45"/>
      <c r="R42" s="45"/>
      <c r="S42" s="45"/>
      <c r="T42" s="45"/>
      <c r="U42" s="45"/>
      <c r="V42" s="45"/>
      <c r="W42" s="45"/>
      <c r="X42" s="45"/>
      <c r="Y42" s="45"/>
    </row>
    <row r="43" spans="1:25" x14ac:dyDescent="0.25">
      <c r="A43" s="170"/>
      <c r="B43" s="171"/>
      <c r="C43" s="23"/>
      <c r="D43" s="24"/>
      <c r="E43" s="49">
        <f t="shared" si="2"/>
        <v>0</v>
      </c>
      <c r="F43" s="45"/>
      <c r="G43" s="45"/>
      <c r="H43" s="45"/>
      <c r="I43" s="45"/>
      <c r="J43" s="45"/>
      <c r="K43" s="45"/>
      <c r="L43" s="45"/>
      <c r="M43" s="45"/>
      <c r="N43" s="45"/>
      <c r="O43" s="45"/>
      <c r="P43" s="45"/>
      <c r="Q43" s="45"/>
      <c r="R43" s="45"/>
      <c r="S43" s="45"/>
      <c r="T43" s="45"/>
      <c r="U43" s="45"/>
      <c r="V43" s="45"/>
      <c r="W43" s="45"/>
      <c r="X43" s="45"/>
      <c r="Y43" s="45"/>
    </row>
    <row r="44" spans="1:25" x14ac:dyDescent="0.25">
      <c r="A44" s="170"/>
      <c r="B44" s="171"/>
      <c r="C44" s="23"/>
      <c r="D44" s="24"/>
      <c r="E44" s="49">
        <f>C44-(D44*C44)</f>
        <v>0</v>
      </c>
      <c r="F44" s="45"/>
      <c r="G44" s="45"/>
      <c r="H44" s="45"/>
      <c r="I44" s="45"/>
      <c r="J44" s="45"/>
      <c r="K44" s="45"/>
      <c r="L44" s="45"/>
      <c r="M44" s="45"/>
      <c r="N44" s="45"/>
      <c r="O44" s="45"/>
      <c r="P44" s="45"/>
      <c r="Q44" s="45"/>
      <c r="R44" s="45"/>
      <c r="S44" s="45"/>
      <c r="T44" s="45"/>
      <c r="U44" s="45"/>
      <c r="V44" s="45"/>
      <c r="W44" s="45"/>
      <c r="X44" s="45"/>
      <c r="Y44" s="45"/>
    </row>
    <row r="45" spans="1:25" x14ac:dyDescent="0.25">
      <c r="A45" s="170"/>
      <c r="B45" s="171"/>
      <c r="C45" s="23"/>
      <c r="D45" s="24"/>
      <c r="E45" s="49">
        <f t="shared" ref="E45:E48" si="3">C45-(D45*C45)</f>
        <v>0</v>
      </c>
      <c r="F45" s="45"/>
      <c r="G45" s="45"/>
      <c r="H45" s="45"/>
      <c r="I45" s="45"/>
      <c r="J45" s="45"/>
      <c r="K45" s="45"/>
      <c r="L45" s="45"/>
      <c r="M45" s="45"/>
      <c r="N45" s="45"/>
      <c r="O45" s="45"/>
      <c r="P45" s="45"/>
      <c r="Q45" s="45"/>
      <c r="R45" s="45"/>
      <c r="S45" s="45"/>
      <c r="T45" s="45"/>
      <c r="U45" s="45"/>
      <c r="V45" s="45"/>
      <c r="W45" s="45"/>
      <c r="X45" s="45"/>
      <c r="Y45" s="45"/>
    </row>
    <row r="46" spans="1:25" x14ac:dyDescent="0.25">
      <c r="A46" s="170"/>
      <c r="B46" s="171"/>
      <c r="C46" s="23"/>
      <c r="D46" s="24"/>
      <c r="E46" s="49">
        <f t="shared" si="3"/>
        <v>0</v>
      </c>
      <c r="F46" s="45"/>
      <c r="G46" s="45"/>
      <c r="H46" s="45"/>
      <c r="I46" s="45"/>
      <c r="J46" s="45"/>
      <c r="K46" s="45"/>
      <c r="L46" s="45"/>
      <c r="M46" s="45"/>
      <c r="N46" s="45"/>
      <c r="O46" s="45"/>
      <c r="P46" s="45"/>
      <c r="Q46" s="45"/>
      <c r="R46" s="45"/>
      <c r="S46" s="45"/>
      <c r="T46" s="45"/>
      <c r="U46" s="45"/>
      <c r="V46" s="45"/>
      <c r="W46" s="45"/>
      <c r="X46" s="45"/>
      <c r="Y46" s="45"/>
    </row>
    <row r="47" spans="1:25" x14ac:dyDescent="0.25">
      <c r="A47" s="170"/>
      <c r="B47" s="171"/>
      <c r="C47" s="23"/>
      <c r="D47" s="24"/>
      <c r="E47" s="49">
        <f t="shared" si="3"/>
        <v>0</v>
      </c>
      <c r="F47" s="45"/>
      <c r="G47" s="45"/>
      <c r="H47" s="45"/>
      <c r="I47" s="45"/>
      <c r="J47" s="45"/>
      <c r="K47" s="45"/>
      <c r="L47" s="45"/>
      <c r="M47" s="45"/>
      <c r="N47" s="45"/>
      <c r="O47" s="45"/>
      <c r="P47" s="45"/>
      <c r="Q47" s="45"/>
      <c r="R47" s="45"/>
      <c r="S47" s="45"/>
      <c r="T47" s="45"/>
      <c r="U47" s="45"/>
      <c r="V47" s="45"/>
      <c r="W47" s="45"/>
      <c r="X47" s="45"/>
      <c r="Y47" s="45"/>
    </row>
    <row r="48" spans="1:25" x14ac:dyDescent="0.25">
      <c r="A48" s="172"/>
      <c r="B48" s="173"/>
      <c r="C48" s="26"/>
      <c r="D48" s="27"/>
      <c r="E48" s="51">
        <f t="shared" si="3"/>
        <v>0</v>
      </c>
      <c r="F48" s="45"/>
      <c r="G48" s="45"/>
      <c r="H48" s="45"/>
      <c r="I48" s="45"/>
      <c r="J48" s="45"/>
      <c r="K48" s="45"/>
      <c r="L48" s="45"/>
      <c r="M48" s="45"/>
      <c r="N48" s="45"/>
      <c r="O48" s="45"/>
      <c r="P48" s="45"/>
      <c r="Q48" s="45"/>
      <c r="R48" s="45"/>
      <c r="S48" s="45"/>
      <c r="T48" s="45"/>
      <c r="U48" s="45"/>
      <c r="V48" s="45"/>
      <c r="W48" s="45"/>
      <c r="X48" s="45"/>
      <c r="Y48" s="45"/>
    </row>
    <row r="49" spans="1:25" x14ac:dyDescent="0.25">
      <c r="A49" s="45" t="s">
        <v>36</v>
      </c>
      <c r="B49" s="45"/>
      <c r="C49" s="45"/>
      <c r="D49" s="45"/>
      <c r="E49" s="54">
        <f>SUM(E25:E48)</f>
        <v>0</v>
      </c>
      <c r="F49" s="45"/>
      <c r="G49" s="45"/>
      <c r="H49" s="45"/>
      <c r="I49" s="45"/>
      <c r="J49" s="45"/>
      <c r="K49" s="45"/>
      <c r="L49" s="45"/>
      <c r="M49" s="45"/>
      <c r="N49" s="45"/>
      <c r="O49" s="45"/>
      <c r="P49" s="45"/>
      <c r="Q49" s="45"/>
      <c r="R49" s="45"/>
      <c r="S49" s="45"/>
      <c r="T49" s="45"/>
      <c r="U49" s="45"/>
      <c r="V49" s="45"/>
      <c r="W49" s="45"/>
      <c r="X49" s="45"/>
      <c r="Y49" s="45"/>
    </row>
    <row r="50" spans="1:25"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spans="1:25" x14ac:dyDescent="0.25">
      <c r="A51" s="174" t="s">
        <v>49</v>
      </c>
      <c r="B51" s="174"/>
      <c r="C51" s="174"/>
      <c r="D51" s="174"/>
      <c r="E51" s="174"/>
      <c r="F51" s="45"/>
      <c r="G51" s="45"/>
      <c r="H51" s="45"/>
      <c r="I51" s="45"/>
      <c r="J51" s="45"/>
      <c r="K51" s="45"/>
      <c r="L51" s="45"/>
      <c r="M51" s="45"/>
      <c r="N51" s="45"/>
      <c r="O51" s="45"/>
      <c r="P51" s="45"/>
      <c r="Q51" s="45"/>
      <c r="R51" s="45"/>
      <c r="S51" s="45"/>
      <c r="T51" s="45"/>
      <c r="U51" s="45"/>
      <c r="V51" s="45"/>
      <c r="W51" s="45"/>
      <c r="X51" s="45"/>
      <c r="Y51" s="45"/>
    </row>
    <row r="52" spans="1:25" x14ac:dyDescent="0.25">
      <c r="A52" s="174"/>
      <c r="B52" s="174"/>
      <c r="C52" s="174"/>
      <c r="D52" s="174"/>
      <c r="E52" s="174"/>
      <c r="F52" s="45"/>
      <c r="G52" s="45"/>
      <c r="H52" s="45"/>
      <c r="I52" s="45"/>
      <c r="J52" s="45"/>
      <c r="K52" s="45"/>
      <c r="L52" s="45"/>
      <c r="M52" s="45"/>
      <c r="N52" s="45"/>
      <c r="O52" s="45"/>
      <c r="P52" s="45"/>
      <c r="Q52" s="45"/>
      <c r="R52" s="45"/>
      <c r="S52" s="45"/>
      <c r="T52" s="45"/>
      <c r="U52" s="45"/>
      <c r="V52" s="45"/>
      <c r="W52" s="45"/>
      <c r="X52" s="45"/>
      <c r="Y52" s="45"/>
    </row>
    <row r="53" spans="1:25" x14ac:dyDescent="0.25">
      <c r="A53" s="174"/>
      <c r="B53" s="174"/>
      <c r="C53" s="174"/>
      <c r="D53" s="174"/>
      <c r="E53" s="174"/>
      <c r="F53" s="45"/>
      <c r="G53" s="45"/>
      <c r="H53" s="45"/>
      <c r="I53" s="45"/>
      <c r="J53" s="45"/>
      <c r="K53" s="45"/>
      <c r="L53" s="45"/>
      <c r="M53" s="45"/>
      <c r="N53" s="45"/>
      <c r="O53" s="45"/>
      <c r="P53" s="45"/>
      <c r="Q53" s="45"/>
      <c r="R53" s="45"/>
      <c r="S53" s="45"/>
      <c r="T53" s="45"/>
      <c r="U53" s="45"/>
      <c r="V53" s="45"/>
      <c r="W53" s="45"/>
      <c r="X53" s="45"/>
      <c r="Y53" s="45"/>
    </row>
    <row r="54" spans="1:25" x14ac:dyDescent="0.25">
      <c r="A54" s="56" t="s">
        <v>21</v>
      </c>
      <c r="B54" s="148"/>
      <c r="C54" s="57"/>
      <c r="D54" s="57"/>
      <c r="E54" s="57"/>
      <c r="F54" s="45"/>
      <c r="G54" s="45"/>
      <c r="H54" s="45"/>
      <c r="I54" s="45"/>
      <c r="J54" s="45"/>
      <c r="K54" s="45"/>
      <c r="L54" s="45"/>
      <c r="M54" s="45"/>
      <c r="N54" s="45"/>
      <c r="O54" s="45"/>
      <c r="P54" s="45"/>
      <c r="Q54" s="45"/>
      <c r="R54" s="45"/>
      <c r="S54" s="45"/>
      <c r="T54" s="45"/>
      <c r="U54" s="45"/>
      <c r="V54" s="45"/>
      <c r="W54" s="45"/>
      <c r="X54" s="45"/>
      <c r="Y54" s="45"/>
    </row>
    <row r="55" spans="1:25" x14ac:dyDescent="0.25">
      <c r="A55" s="58" t="s">
        <v>50</v>
      </c>
      <c r="B55" s="149"/>
      <c r="C55" s="45"/>
      <c r="D55" s="45"/>
      <c r="E55" s="45"/>
      <c r="F55" s="45"/>
      <c r="G55" s="45"/>
      <c r="H55" s="45"/>
      <c r="I55" s="45"/>
      <c r="J55" s="45"/>
      <c r="K55" s="45"/>
      <c r="L55" s="45"/>
      <c r="M55" s="45"/>
      <c r="N55" s="45"/>
      <c r="O55" s="45"/>
      <c r="P55" s="45"/>
      <c r="Q55" s="45"/>
      <c r="R55" s="45"/>
      <c r="S55" s="45"/>
      <c r="T55" s="45"/>
      <c r="U55" s="45"/>
      <c r="V55" s="45"/>
      <c r="W55" s="45"/>
      <c r="X55" s="45"/>
      <c r="Y55" s="45"/>
    </row>
    <row r="56" spans="1:25" x14ac:dyDescent="0.25">
      <c r="A56" s="58"/>
      <c r="B56" s="45"/>
      <c r="C56" s="45"/>
      <c r="D56" s="45"/>
      <c r="E56" s="45"/>
      <c r="F56" s="45"/>
      <c r="G56" s="45"/>
      <c r="H56" s="45"/>
      <c r="I56" s="45"/>
      <c r="J56" s="45"/>
      <c r="K56" s="45"/>
      <c r="L56" s="45"/>
      <c r="M56" s="45"/>
      <c r="N56" s="45"/>
      <c r="O56" s="45"/>
      <c r="P56" s="45"/>
      <c r="Q56" s="45"/>
      <c r="R56" s="45"/>
      <c r="S56" s="45"/>
      <c r="T56" s="45"/>
      <c r="U56" s="45"/>
      <c r="V56" s="45"/>
      <c r="W56" s="45"/>
      <c r="X56" s="45"/>
      <c r="Y56" s="45"/>
    </row>
    <row r="57" spans="1:25" x14ac:dyDescent="0.25">
      <c r="A57" s="58" t="s">
        <v>51</v>
      </c>
      <c r="B57" s="150"/>
      <c r="C57" s="45"/>
      <c r="D57" s="45"/>
      <c r="E57" s="45"/>
      <c r="F57" s="45"/>
      <c r="G57" s="45"/>
      <c r="H57" s="45"/>
      <c r="I57" s="45"/>
      <c r="J57" s="45"/>
      <c r="K57" s="45"/>
      <c r="L57" s="45"/>
      <c r="M57" s="45"/>
      <c r="N57" s="45"/>
      <c r="O57" s="45"/>
      <c r="P57" s="45"/>
      <c r="Q57" s="45"/>
      <c r="R57" s="45"/>
      <c r="S57" s="45"/>
      <c r="T57" s="45"/>
      <c r="U57" s="45"/>
      <c r="V57" s="45"/>
      <c r="W57" s="45"/>
      <c r="X57" s="45"/>
      <c r="Y57" s="45"/>
    </row>
    <row r="58" spans="1:25"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spans="1:25"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spans="1:25"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spans="1:25"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spans="1:25"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spans="1:25"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spans="1:25"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spans="1:25"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spans="1:25"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spans="1:25"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sheetData>
  <sheetProtection algorithmName="SHA-512" hashValue="OpP9sLrnw8dwVBdohpGO2YIujdbzfuEZU+i06fyD6PRqcXS0WlzV7Zpdn4H74+hvfafpfH6pya752mdIwligXQ==" saltValue="VeM8s38gcemGNhBAWJZvog==" spinCount="100000" sheet="1" objects="1" scenarios="1" selectLockedCells="1"/>
  <mergeCells count="34">
    <mergeCell ref="A28:B28"/>
    <mergeCell ref="A1:E1"/>
    <mergeCell ref="B2:E2"/>
    <mergeCell ref="A3:E3"/>
    <mergeCell ref="A4:E4"/>
    <mergeCell ref="A19:D19"/>
    <mergeCell ref="A20:D20"/>
    <mergeCell ref="A21:D21"/>
    <mergeCell ref="A23:E23"/>
    <mergeCell ref="A25:B25"/>
    <mergeCell ref="A26:B26"/>
    <mergeCell ref="A27:B27"/>
    <mergeCell ref="A24:B24"/>
    <mergeCell ref="A40:B40"/>
    <mergeCell ref="A29:B29"/>
    <mergeCell ref="A30:B30"/>
    <mergeCell ref="A31:B31"/>
    <mergeCell ref="A32:B32"/>
    <mergeCell ref="A33:B33"/>
    <mergeCell ref="A34:B34"/>
    <mergeCell ref="A35:B35"/>
    <mergeCell ref="A36:B36"/>
    <mergeCell ref="A37:B37"/>
    <mergeCell ref="A38:B38"/>
    <mergeCell ref="A39:B39"/>
    <mergeCell ref="A47:B47"/>
    <mergeCell ref="A48:B48"/>
    <mergeCell ref="A51:E53"/>
    <mergeCell ref="A41:B41"/>
    <mergeCell ref="A42:B42"/>
    <mergeCell ref="A43:B43"/>
    <mergeCell ref="A44:B44"/>
    <mergeCell ref="A45:B45"/>
    <mergeCell ref="A46:B4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5E1E-567A-4125-B62E-C14758916F33}">
  <dimension ref="A1:AD73"/>
  <sheetViews>
    <sheetView workbookViewId="0">
      <selection activeCell="F2" sqref="F2"/>
    </sheetView>
  </sheetViews>
  <sheetFormatPr defaultRowHeight="15" x14ac:dyDescent="0.25"/>
  <cols>
    <col min="1" max="1" width="29.85546875" style="46" customWidth="1"/>
    <col min="2" max="16384" width="9.140625" style="46"/>
  </cols>
  <sheetData>
    <row r="1" spans="1:30" ht="23.25" x14ac:dyDescent="0.35">
      <c r="A1" s="140" t="s">
        <v>118</v>
      </c>
      <c r="B1" s="141"/>
      <c r="C1" s="141"/>
      <c r="D1" s="141"/>
      <c r="E1" s="142" t="s">
        <v>119</v>
      </c>
      <c r="F1" s="60" t="str">
        <f>'WFH Simple'!A2</f>
        <v>2027</v>
      </c>
      <c r="G1" s="45"/>
      <c r="H1" s="45"/>
      <c r="I1" s="45"/>
      <c r="J1" s="45"/>
      <c r="K1" s="45"/>
      <c r="L1" s="45"/>
      <c r="M1" s="45"/>
      <c r="N1" s="45"/>
      <c r="O1" s="45"/>
      <c r="P1" s="45"/>
      <c r="Q1" s="45"/>
      <c r="R1" s="45"/>
      <c r="S1" s="45"/>
      <c r="T1" s="45"/>
      <c r="U1" s="45"/>
      <c r="V1" s="45"/>
      <c r="W1" s="45"/>
      <c r="X1" s="45"/>
      <c r="Y1" s="45"/>
      <c r="Z1" s="45"/>
      <c r="AA1" s="45"/>
      <c r="AB1" s="45"/>
      <c r="AC1" s="45"/>
      <c r="AD1" s="45"/>
    </row>
    <row r="2" spans="1:30" x14ac:dyDescent="0.25">
      <c r="A2" s="144" t="str">
        <f>_xlfn.TEXTJOIN("",FALSE,"Summary ",'WFH Simple'!C1:AM1)</f>
        <v>Summary User 1</v>
      </c>
      <c r="B2" s="141"/>
      <c r="C2" s="141"/>
      <c r="D2" s="141"/>
      <c r="E2" s="141" t="s">
        <v>120</v>
      </c>
      <c r="F2" s="21">
        <v>0.7</v>
      </c>
      <c r="G2" s="45"/>
      <c r="H2" s="45"/>
      <c r="I2" s="45"/>
      <c r="J2" s="45"/>
      <c r="K2" s="45"/>
      <c r="L2" s="45"/>
      <c r="M2" s="45"/>
      <c r="N2" s="45"/>
      <c r="O2" s="45"/>
      <c r="P2" s="45"/>
      <c r="Q2" s="45"/>
      <c r="R2" s="45"/>
      <c r="S2" s="45"/>
      <c r="T2" s="45"/>
      <c r="U2" s="45"/>
      <c r="V2" s="45"/>
      <c r="W2" s="45"/>
      <c r="X2" s="45"/>
      <c r="Y2" s="45"/>
      <c r="Z2" s="45"/>
      <c r="AA2" s="45"/>
      <c r="AB2" s="45"/>
      <c r="AC2" s="45"/>
      <c r="AD2" s="45"/>
    </row>
    <row r="3" spans="1:30" x14ac:dyDescent="0.25">
      <c r="A3" s="142" t="s">
        <v>121</v>
      </c>
      <c r="B3" s="145">
        <f>'WFH Simple'!AO40</f>
        <v>0</v>
      </c>
      <c r="C3" s="141"/>
      <c r="D3" s="141"/>
      <c r="E3" s="141"/>
      <c r="F3" s="141"/>
      <c r="G3" s="45"/>
      <c r="H3" s="45"/>
      <c r="I3" s="45"/>
      <c r="J3" s="45"/>
      <c r="K3" s="45"/>
      <c r="L3" s="45"/>
      <c r="M3" s="45"/>
      <c r="N3" s="45"/>
      <c r="O3" s="45"/>
      <c r="P3" s="45"/>
      <c r="Q3" s="45"/>
      <c r="R3" s="45"/>
      <c r="S3" s="45"/>
      <c r="T3" s="45"/>
      <c r="U3" s="45"/>
      <c r="V3" s="45"/>
      <c r="W3" s="45"/>
      <c r="X3" s="45"/>
      <c r="Y3" s="45"/>
      <c r="Z3" s="45"/>
      <c r="AA3" s="45"/>
      <c r="AB3" s="45"/>
      <c r="AC3" s="45"/>
      <c r="AD3" s="45"/>
    </row>
    <row r="4" spans="1:30" x14ac:dyDescent="0.25">
      <c r="A4" s="142" t="s">
        <v>171</v>
      </c>
      <c r="B4" s="145">
        <f>'WFH Simple'!AO41</f>
        <v>0</v>
      </c>
      <c r="C4" s="141"/>
      <c r="D4" s="141"/>
      <c r="E4" s="141"/>
      <c r="F4" s="141"/>
      <c r="G4" s="45"/>
      <c r="H4" s="45"/>
      <c r="I4" s="45"/>
      <c r="J4" s="45"/>
      <c r="K4" s="45"/>
      <c r="L4" s="45"/>
      <c r="M4" s="45"/>
      <c r="N4" s="45"/>
      <c r="O4" s="45"/>
      <c r="P4" s="45"/>
      <c r="Q4" s="45"/>
      <c r="R4" s="45"/>
      <c r="S4" s="45"/>
      <c r="T4" s="45"/>
      <c r="U4" s="45"/>
      <c r="V4" s="45"/>
      <c r="W4" s="45"/>
      <c r="X4" s="45"/>
      <c r="Y4" s="45"/>
      <c r="Z4" s="45"/>
      <c r="AA4" s="45"/>
      <c r="AB4" s="45"/>
      <c r="AC4" s="45"/>
      <c r="AD4" s="45"/>
    </row>
    <row r="5" spans="1:30" x14ac:dyDescent="0.25">
      <c r="A5" s="141"/>
      <c r="B5" s="141"/>
      <c r="C5" s="141"/>
      <c r="D5" s="141"/>
      <c r="E5" s="141"/>
      <c r="F5" s="141"/>
      <c r="G5" s="45"/>
      <c r="H5" s="45"/>
      <c r="I5" s="45"/>
      <c r="J5" s="45"/>
      <c r="K5" s="45"/>
      <c r="L5" s="45"/>
      <c r="M5" s="45"/>
      <c r="N5" s="45"/>
      <c r="O5" s="45"/>
      <c r="P5" s="45"/>
      <c r="Q5" s="45"/>
      <c r="R5" s="45"/>
      <c r="S5" s="45"/>
      <c r="T5" s="45"/>
      <c r="U5" s="45"/>
      <c r="V5" s="45"/>
      <c r="W5" s="45"/>
      <c r="X5" s="45"/>
      <c r="Y5" s="45"/>
      <c r="Z5" s="45"/>
      <c r="AA5" s="45"/>
      <c r="AB5" s="45"/>
      <c r="AC5" s="45"/>
      <c r="AD5" s="45"/>
    </row>
    <row r="6" spans="1:30" ht="23.25" x14ac:dyDescent="0.35">
      <c r="A6" s="140" t="s">
        <v>122</v>
      </c>
      <c r="B6" s="141"/>
      <c r="C6" s="141"/>
      <c r="D6" s="141"/>
      <c r="E6" s="141"/>
      <c r="F6" s="141"/>
      <c r="G6" s="45"/>
      <c r="H6" s="45"/>
      <c r="I6" s="45"/>
      <c r="J6" s="45"/>
      <c r="K6" s="45"/>
      <c r="L6" s="45"/>
      <c r="M6" s="45"/>
      <c r="N6" s="45"/>
      <c r="O6" s="45"/>
      <c r="P6" s="45"/>
      <c r="Q6" s="45"/>
      <c r="R6" s="45"/>
      <c r="S6" s="45"/>
      <c r="T6" s="45"/>
      <c r="U6" s="45"/>
      <c r="V6" s="45"/>
      <c r="W6" s="45"/>
      <c r="X6" s="45"/>
      <c r="Y6" s="45"/>
      <c r="Z6" s="45"/>
      <c r="AA6" s="45"/>
      <c r="AB6" s="45"/>
      <c r="AC6" s="45"/>
      <c r="AD6" s="45"/>
    </row>
    <row r="7" spans="1:30" x14ac:dyDescent="0.25">
      <c r="A7" s="144" t="str">
        <f>_xlfn.TEXTJOIN("",FALSE,"Work summary ",'WFH Actual Cost'!B3:G3)</f>
        <v>Work summary User 1</v>
      </c>
      <c r="B7" s="141"/>
      <c r="C7" s="141"/>
      <c r="D7" s="144" t="str">
        <f>_xlfn.TEXTJOIN("",FALSE,"Business summary ",'WFH Actual Cost'!B3:G3)</f>
        <v>Business summary User 1</v>
      </c>
      <c r="E7" s="141"/>
      <c r="F7" s="141"/>
      <c r="G7" s="45"/>
      <c r="H7" s="45"/>
      <c r="I7" s="45"/>
      <c r="J7" s="45"/>
      <c r="K7" s="45"/>
      <c r="L7" s="45"/>
      <c r="M7" s="45"/>
      <c r="N7" s="45"/>
      <c r="O7" s="45"/>
      <c r="P7" s="45"/>
      <c r="Q7" s="45"/>
      <c r="R7" s="45"/>
      <c r="S7" s="45"/>
      <c r="T7" s="45"/>
      <c r="U7" s="45"/>
      <c r="V7" s="45"/>
      <c r="W7" s="45"/>
      <c r="X7" s="45"/>
      <c r="Y7" s="45"/>
      <c r="Z7" s="45"/>
      <c r="AA7" s="45"/>
      <c r="AB7" s="45"/>
      <c r="AC7" s="45"/>
      <c r="AD7" s="45"/>
    </row>
    <row r="8" spans="1:30" x14ac:dyDescent="0.25">
      <c r="A8" s="142" t="s">
        <v>145</v>
      </c>
      <c r="B8" s="145">
        <f>'WFH Actual Cost'!F21</f>
        <v>0</v>
      </c>
      <c r="C8" s="141"/>
      <c r="D8" s="142" t="s">
        <v>145</v>
      </c>
      <c r="E8" s="145">
        <f>'WFH Actual Cost'!G22</f>
        <v>0</v>
      </c>
      <c r="F8" s="141"/>
      <c r="G8" s="45"/>
      <c r="H8" s="45"/>
      <c r="I8" s="45"/>
      <c r="J8" s="45"/>
      <c r="K8" s="45"/>
      <c r="L8" s="45"/>
      <c r="M8" s="45"/>
      <c r="N8" s="45"/>
      <c r="O8" s="45"/>
      <c r="P8" s="45"/>
      <c r="Q8" s="45"/>
      <c r="R8" s="45"/>
      <c r="S8" s="45"/>
      <c r="T8" s="45"/>
      <c r="U8" s="45"/>
      <c r="V8" s="45"/>
      <c r="W8" s="45"/>
      <c r="X8" s="45"/>
      <c r="Y8" s="45"/>
      <c r="Z8" s="45"/>
      <c r="AA8" s="45"/>
      <c r="AB8" s="45"/>
      <c r="AC8" s="45"/>
      <c r="AD8" s="45"/>
    </row>
    <row r="9" spans="1:30" x14ac:dyDescent="0.25">
      <c r="A9" s="142" t="s">
        <v>123</v>
      </c>
      <c r="B9" s="145">
        <f>'WFH Actual Cost'!E25</f>
        <v>0</v>
      </c>
      <c r="C9" s="141"/>
      <c r="D9" s="142" t="s">
        <v>123</v>
      </c>
      <c r="E9" s="145">
        <f>'WFH Actual Cost'!E26</f>
        <v>0</v>
      </c>
      <c r="F9" s="141"/>
      <c r="G9" s="45"/>
      <c r="H9" s="45"/>
      <c r="I9" s="45"/>
      <c r="J9" s="45"/>
      <c r="K9" s="45"/>
      <c r="L9" s="45"/>
      <c r="M9" s="45"/>
      <c r="N9" s="45"/>
      <c r="O9" s="45"/>
      <c r="P9" s="45"/>
      <c r="Q9" s="45"/>
      <c r="R9" s="45"/>
      <c r="S9" s="45"/>
      <c r="T9" s="45"/>
      <c r="U9" s="45"/>
      <c r="V9" s="45"/>
      <c r="W9" s="45"/>
      <c r="X9" s="45"/>
      <c r="Y9" s="45"/>
      <c r="Z9" s="45"/>
      <c r="AA9" s="45"/>
      <c r="AB9" s="45"/>
      <c r="AC9" s="45"/>
      <c r="AD9" s="45"/>
    </row>
    <row r="10" spans="1:30" x14ac:dyDescent="0.25">
      <c r="A10" s="142" t="s">
        <v>124</v>
      </c>
      <c r="B10" s="145">
        <f>'WFH Actual Cost'!E29</f>
        <v>0</v>
      </c>
      <c r="C10" s="141"/>
      <c r="D10" s="142" t="s">
        <v>124</v>
      </c>
      <c r="E10" s="145">
        <f>'WFH Actual Cost'!E30</f>
        <v>0</v>
      </c>
      <c r="F10" s="141"/>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x14ac:dyDescent="0.25">
      <c r="A11" s="142" t="s">
        <v>125</v>
      </c>
      <c r="B11" s="145">
        <f>'WFH Actual Cost'!E38</f>
        <v>0</v>
      </c>
      <c r="C11" s="141"/>
      <c r="D11" s="142" t="s">
        <v>125</v>
      </c>
      <c r="E11" s="145">
        <f>'WFH Actual Cost'!E39</f>
        <v>0</v>
      </c>
      <c r="F11" s="141"/>
      <c r="G11" s="45"/>
      <c r="H11" s="45"/>
      <c r="I11" s="45"/>
      <c r="J11" s="45"/>
      <c r="K11" s="45"/>
      <c r="L11" s="45"/>
      <c r="M11" s="45"/>
      <c r="N11" s="45"/>
      <c r="O11" s="45"/>
      <c r="P11" s="45"/>
      <c r="Q11" s="45"/>
      <c r="R11" s="45"/>
      <c r="S11" s="45"/>
      <c r="T11" s="45"/>
      <c r="U11" s="45"/>
      <c r="V11" s="45"/>
      <c r="W11" s="45"/>
      <c r="X11" s="45"/>
      <c r="Y11" s="45"/>
      <c r="Z11" s="45"/>
      <c r="AA11" s="45"/>
      <c r="AB11" s="45"/>
      <c r="AC11" s="45"/>
      <c r="AD11" s="45"/>
    </row>
    <row r="12" spans="1:30" x14ac:dyDescent="0.25">
      <c r="A12" s="142" t="s">
        <v>126</v>
      </c>
      <c r="B12" s="145">
        <f>'WFH Actual Cost'!E42</f>
        <v>0</v>
      </c>
      <c r="C12" s="141"/>
      <c r="D12" s="142" t="s">
        <v>126</v>
      </c>
      <c r="E12" s="145">
        <f>'WFH Actual Cost'!E43</f>
        <v>0</v>
      </c>
      <c r="F12" s="141"/>
      <c r="G12" s="45"/>
      <c r="H12" s="45"/>
      <c r="I12" s="45"/>
      <c r="J12" s="45"/>
      <c r="K12" s="45"/>
      <c r="L12" s="45"/>
      <c r="M12" s="45"/>
      <c r="N12" s="45"/>
      <c r="O12" s="45"/>
      <c r="P12" s="45"/>
      <c r="Q12" s="45"/>
      <c r="R12" s="45"/>
      <c r="S12" s="45"/>
      <c r="T12" s="45"/>
      <c r="U12" s="45"/>
      <c r="V12" s="45"/>
      <c r="W12" s="45"/>
      <c r="X12" s="45"/>
      <c r="Y12" s="45"/>
      <c r="Z12" s="45"/>
      <c r="AA12" s="45"/>
      <c r="AB12" s="45"/>
      <c r="AC12" s="45"/>
      <c r="AD12" s="45"/>
    </row>
    <row r="13" spans="1:30" x14ac:dyDescent="0.25">
      <c r="A13" s="141"/>
      <c r="B13" s="141"/>
      <c r="C13" s="141"/>
      <c r="D13" s="141"/>
      <c r="E13" s="141"/>
      <c r="F13" s="141"/>
      <c r="G13" s="45"/>
      <c r="H13" s="45"/>
      <c r="I13" s="45"/>
      <c r="J13" s="45"/>
      <c r="K13" s="45"/>
      <c r="L13" s="45"/>
      <c r="M13" s="45"/>
      <c r="N13" s="45"/>
      <c r="O13" s="45"/>
      <c r="P13" s="45"/>
      <c r="Q13" s="45"/>
      <c r="R13" s="45"/>
      <c r="S13" s="45"/>
      <c r="T13" s="45"/>
      <c r="U13" s="45"/>
      <c r="V13" s="45"/>
      <c r="W13" s="45"/>
      <c r="X13" s="45"/>
      <c r="Y13" s="45"/>
      <c r="Z13" s="45"/>
      <c r="AA13" s="45"/>
      <c r="AB13" s="45"/>
      <c r="AC13" s="45"/>
      <c r="AD13" s="45"/>
    </row>
    <row r="14" spans="1:30" x14ac:dyDescent="0.25">
      <c r="A14" s="144" t="str">
        <f>_xlfn.TEXTJOIN("",FALSE,"Other claims summary ",'WFH Actual Cost'!B3:G3)</f>
        <v>Other claims summary User 1</v>
      </c>
      <c r="B14" s="141"/>
      <c r="C14" s="141"/>
      <c r="D14" s="141"/>
      <c r="E14" s="141"/>
      <c r="F14" s="141"/>
      <c r="G14" s="45"/>
      <c r="H14" s="45"/>
      <c r="I14" s="45"/>
      <c r="J14" s="45"/>
      <c r="K14" s="45"/>
      <c r="L14" s="45"/>
      <c r="M14" s="45"/>
      <c r="N14" s="45"/>
      <c r="O14" s="45"/>
      <c r="P14" s="45"/>
      <c r="Q14" s="45"/>
      <c r="R14" s="45"/>
      <c r="S14" s="45"/>
      <c r="T14" s="45"/>
      <c r="U14" s="45"/>
      <c r="V14" s="45"/>
      <c r="W14" s="45"/>
      <c r="X14" s="45"/>
      <c r="Y14" s="45"/>
      <c r="Z14" s="45"/>
      <c r="AA14" s="45"/>
      <c r="AB14" s="45"/>
      <c r="AC14" s="45"/>
      <c r="AD14" s="45"/>
    </row>
    <row r="15" spans="1:30" x14ac:dyDescent="0.25">
      <c r="A15" s="142" t="s">
        <v>127</v>
      </c>
      <c r="B15" s="145">
        <f>'WFH Other Claims'!E17</f>
        <v>0</v>
      </c>
      <c r="C15" s="141"/>
      <c r="D15" s="142"/>
      <c r="E15" s="141"/>
      <c r="F15" s="141"/>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30" x14ac:dyDescent="0.25">
      <c r="A16" s="142" t="s">
        <v>128</v>
      </c>
      <c r="B16" s="145">
        <f>'WFH Other Claims'!E19</f>
        <v>0</v>
      </c>
      <c r="C16" s="141"/>
      <c r="D16" s="142"/>
      <c r="E16" s="141"/>
      <c r="F16" s="141"/>
      <c r="G16" s="45"/>
      <c r="H16" s="45"/>
      <c r="I16" s="45"/>
      <c r="J16" s="45"/>
      <c r="K16" s="45"/>
      <c r="L16" s="45"/>
      <c r="M16" s="45"/>
      <c r="N16" s="45"/>
      <c r="O16" s="45"/>
      <c r="P16" s="45"/>
      <c r="Q16" s="45"/>
      <c r="R16" s="45"/>
      <c r="S16" s="45"/>
      <c r="T16" s="45"/>
      <c r="U16" s="45"/>
      <c r="V16" s="45"/>
      <c r="W16" s="45"/>
      <c r="X16" s="45"/>
      <c r="Y16" s="45"/>
      <c r="Z16" s="45"/>
      <c r="AA16" s="45"/>
      <c r="AB16" s="45"/>
      <c r="AC16" s="45"/>
      <c r="AD16" s="45"/>
    </row>
    <row r="17" spans="1:30" x14ac:dyDescent="0.25">
      <c r="A17" s="142" t="s">
        <v>129</v>
      </c>
      <c r="B17" s="145">
        <f>'WFH Other Claims'!E20</f>
        <v>0</v>
      </c>
      <c r="C17" s="141"/>
      <c r="D17" s="142"/>
      <c r="E17" s="141"/>
      <c r="F17" s="141"/>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x14ac:dyDescent="0.25">
      <c r="A18" s="142" t="s">
        <v>146</v>
      </c>
      <c r="B18" s="141">
        <f>'WFH Other Claims'!E21</f>
        <v>0</v>
      </c>
      <c r="C18" s="141"/>
      <c r="D18" s="142"/>
      <c r="E18" s="141"/>
      <c r="F18" s="141"/>
      <c r="G18" s="45"/>
      <c r="H18" s="45"/>
      <c r="I18" s="45"/>
      <c r="J18" s="45"/>
      <c r="K18" s="45"/>
      <c r="L18" s="45"/>
      <c r="M18" s="45"/>
      <c r="N18" s="45"/>
      <c r="O18" s="45"/>
      <c r="P18" s="45"/>
      <c r="Q18" s="45"/>
      <c r="R18" s="45"/>
      <c r="S18" s="45"/>
      <c r="T18" s="45"/>
      <c r="U18" s="45"/>
      <c r="V18" s="45"/>
      <c r="W18" s="45"/>
      <c r="X18" s="45"/>
      <c r="Y18" s="45"/>
      <c r="Z18" s="45"/>
      <c r="AA18" s="45"/>
      <c r="AB18" s="45"/>
      <c r="AC18" s="45"/>
      <c r="AD18" s="45"/>
    </row>
    <row r="19" spans="1:30" x14ac:dyDescent="0.25">
      <c r="A19" s="142" t="s">
        <v>147</v>
      </c>
      <c r="B19" s="145">
        <f>'WFH Other Claims'!E25</f>
        <v>0</v>
      </c>
      <c r="C19" s="141"/>
      <c r="D19" s="142"/>
      <c r="E19" s="141"/>
      <c r="F19" s="141"/>
      <c r="G19" s="45"/>
      <c r="H19" s="45"/>
      <c r="I19" s="45"/>
      <c r="J19" s="45"/>
      <c r="K19" s="45"/>
      <c r="L19" s="45"/>
      <c r="M19" s="45"/>
      <c r="N19" s="45"/>
      <c r="O19" s="45"/>
      <c r="P19" s="45"/>
      <c r="Q19" s="45"/>
      <c r="R19" s="45"/>
      <c r="S19" s="45"/>
      <c r="T19" s="45"/>
      <c r="U19" s="45"/>
      <c r="V19" s="45"/>
      <c r="W19" s="45"/>
      <c r="X19" s="45"/>
      <c r="Y19" s="45"/>
      <c r="Z19" s="45"/>
      <c r="AA19" s="45"/>
      <c r="AB19" s="45"/>
      <c r="AC19" s="45"/>
      <c r="AD19" s="45"/>
    </row>
    <row r="20" spans="1:30" x14ac:dyDescent="0.25">
      <c r="A20" s="142" t="s">
        <v>130</v>
      </c>
      <c r="B20" s="145">
        <f>'WFH Other Claims'!E26</f>
        <v>0</v>
      </c>
      <c r="C20" s="141"/>
      <c r="D20" s="142"/>
      <c r="E20" s="141"/>
      <c r="F20" s="141"/>
      <c r="G20" s="45"/>
      <c r="H20" s="45"/>
      <c r="I20" s="45"/>
      <c r="J20" s="45"/>
      <c r="K20" s="45"/>
      <c r="L20" s="45"/>
      <c r="M20" s="45"/>
      <c r="N20" s="45"/>
      <c r="O20" s="45"/>
      <c r="P20" s="45"/>
      <c r="Q20" s="45"/>
      <c r="R20" s="45"/>
      <c r="S20" s="45"/>
      <c r="T20" s="45"/>
      <c r="U20" s="45"/>
      <c r="V20" s="45"/>
      <c r="W20" s="45"/>
      <c r="X20" s="45"/>
      <c r="Y20" s="45"/>
      <c r="Z20" s="45"/>
      <c r="AA20" s="45"/>
      <c r="AB20" s="45"/>
      <c r="AC20" s="45"/>
      <c r="AD20" s="45"/>
    </row>
    <row r="21" spans="1:30" x14ac:dyDescent="0.25">
      <c r="A21" s="142" t="s">
        <v>131</v>
      </c>
      <c r="B21" s="145">
        <f>'WFH Other Claims'!E27+'WFH Other Claims'!E28</f>
        <v>0</v>
      </c>
      <c r="C21" s="141"/>
      <c r="D21" s="142"/>
      <c r="E21" s="141"/>
      <c r="F21" s="141"/>
      <c r="G21" s="45"/>
      <c r="H21" s="45"/>
      <c r="I21" s="45"/>
      <c r="J21" s="45"/>
      <c r="K21" s="45"/>
      <c r="L21" s="45"/>
      <c r="M21" s="45"/>
      <c r="N21" s="45"/>
      <c r="O21" s="45"/>
      <c r="P21" s="45"/>
      <c r="Q21" s="45"/>
      <c r="R21" s="45"/>
      <c r="S21" s="45"/>
      <c r="T21" s="45"/>
      <c r="U21" s="45"/>
      <c r="V21" s="45"/>
      <c r="W21" s="45"/>
      <c r="X21" s="45"/>
      <c r="Y21" s="45"/>
      <c r="Z21" s="45"/>
      <c r="AA21" s="45"/>
      <c r="AB21" s="45"/>
      <c r="AC21" s="45"/>
      <c r="AD21" s="45"/>
    </row>
    <row r="22" spans="1:30" x14ac:dyDescent="0.25">
      <c r="A22" s="146" t="s">
        <v>132</v>
      </c>
      <c r="B22" s="147">
        <f>'WFH Other Claims'!E29</f>
        <v>0</v>
      </c>
      <c r="C22" s="141"/>
      <c r="D22" s="142"/>
      <c r="E22" s="141"/>
      <c r="F22" s="141"/>
      <c r="G22" s="45"/>
      <c r="H22" s="45"/>
      <c r="I22" s="45"/>
      <c r="J22" s="45"/>
      <c r="K22" s="45"/>
      <c r="L22" s="45"/>
      <c r="M22" s="45"/>
      <c r="N22" s="45"/>
      <c r="O22" s="45"/>
      <c r="P22" s="45"/>
      <c r="Q22" s="45"/>
      <c r="R22" s="45"/>
      <c r="S22" s="45"/>
      <c r="T22" s="45"/>
      <c r="U22" s="45"/>
      <c r="V22" s="45"/>
      <c r="W22" s="45"/>
      <c r="X22" s="45"/>
      <c r="Y22" s="45"/>
      <c r="Z22" s="45"/>
      <c r="AA22" s="45"/>
      <c r="AB22" s="45"/>
      <c r="AC22" s="45"/>
      <c r="AD22" s="45"/>
    </row>
    <row r="23" spans="1:30" x14ac:dyDescent="0.25">
      <c r="A23" s="146" t="s">
        <v>133</v>
      </c>
      <c r="B23" s="147">
        <f>'WFH Other Claims'!E30</f>
        <v>0</v>
      </c>
      <c r="C23" s="141"/>
      <c r="D23" s="142"/>
      <c r="E23" s="141"/>
      <c r="F23" s="141"/>
      <c r="G23" s="45"/>
      <c r="H23" s="45"/>
      <c r="I23" s="45"/>
      <c r="J23" s="45"/>
      <c r="K23" s="45"/>
      <c r="L23" s="45"/>
      <c r="M23" s="45"/>
      <c r="N23" s="45"/>
      <c r="O23" s="45"/>
      <c r="P23" s="45"/>
      <c r="Q23" s="45"/>
      <c r="R23" s="45"/>
      <c r="S23" s="45"/>
      <c r="T23" s="45"/>
      <c r="U23" s="45"/>
      <c r="V23" s="45"/>
      <c r="W23" s="45"/>
      <c r="X23" s="45"/>
      <c r="Y23" s="45"/>
      <c r="Z23" s="45"/>
      <c r="AA23" s="45"/>
      <c r="AB23" s="45"/>
      <c r="AC23" s="45"/>
      <c r="AD23" s="45"/>
    </row>
    <row r="24" spans="1:30" x14ac:dyDescent="0.25">
      <c r="A24" s="146" t="s">
        <v>134</v>
      </c>
      <c r="B24" s="147">
        <f>'WFH Other Claims'!E31</f>
        <v>0</v>
      </c>
      <c r="C24" s="141"/>
      <c r="D24" s="142"/>
      <c r="E24" s="141"/>
      <c r="F24" s="141"/>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x14ac:dyDescent="0.25">
      <c r="A25" s="146" t="s">
        <v>135</v>
      </c>
      <c r="B25" s="147">
        <f>'WFH Other Claims'!E32</f>
        <v>0</v>
      </c>
      <c r="C25" s="141"/>
      <c r="D25" s="142"/>
      <c r="E25" s="141"/>
      <c r="F25" s="141"/>
      <c r="G25" s="45"/>
      <c r="H25" s="45"/>
      <c r="I25" s="45"/>
      <c r="J25" s="45"/>
      <c r="K25" s="45"/>
      <c r="L25" s="45"/>
      <c r="M25" s="45"/>
      <c r="N25" s="45"/>
      <c r="O25" s="45"/>
      <c r="P25" s="45"/>
      <c r="Q25" s="45"/>
      <c r="R25" s="45"/>
      <c r="S25" s="45"/>
      <c r="T25" s="45"/>
      <c r="U25" s="45"/>
      <c r="V25" s="45"/>
      <c r="W25" s="45"/>
      <c r="X25" s="45"/>
      <c r="Y25" s="45"/>
      <c r="Z25" s="45"/>
      <c r="AA25" s="45"/>
      <c r="AB25" s="45"/>
      <c r="AC25" s="45"/>
      <c r="AD25" s="45"/>
    </row>
    <row r="26" spans="1:30" x14ac:dyDescent="0.25">
      <c r="A26" s="146" t="s">
        <v>136</v>
      </c>
      <c r="B26" s="147">
        <f>'WFH Other Claims'!E33</f>
        <v>0</v>
      </c>
      <c r="C26" s="141"/>
      <c r="D26" s="142"/>
      <c r="E26" s="141"/>
      <c r="F26" s="141"/>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x14ac:dyDescent="0.25">
      <c r="A27" s="146" t="s">
        <v>137</v>
      </c>
      <c r="B27" s="147">
        <f>'WFH Other Claims'!E34</f>
        <v>0</v>
      </c>
      <c r="C27" s="141"/>
      <c r="D27" s="142"/>
      <c r="E27" s="141"/>
      <c r="F27" s="141"/>
      <c r="G27" s="45"/>
      <c r="H27" s="45"/>
      <c r="I27" s="45"/>
      <c r="J27" s="45"/>
      <c r="K27" s="45"/>
      <c r="L27" s="45"/>
      <c r="M27" s="45"/>
      <c r="N27" s="45"/>
      <c r="O27" s="45"/>
      <c r="P27" s="45"/>
      <c r="Q27" s="45"/>
      <c r="R27" s="45"/>
      <c r="S27" s="45"/>
      <c r="T27" s="45"/>
      <c r="U27" s="45"/>
      <c r="V27" s="45"/>
      <c r="W27" s="45"/>
      <c r="X27" s="45"/>
      <c r="Y27" s="45"/>
      <c r="Z27" s="45"/>
      <c r="AA27" s="45"/>
      <c r="AB27" s="45"/>
      <c r="AC27" s="45"/>
      <c r="AD27" s="45"/>
    </row>
    <row r="28" spans="1:30" x14ac:dyDescent="0.25">
      <c r="A28" s="146" t="s">
        <v>138</v>
      </c>
      <c r="B28" s="147">
        <f>'WFH Other Claims'!E35</f>
        <v>0</v>
      </c>
      <c r="C28" s="141"/>
      <c r="D28" s="142"/>
      <c r="E28" s="141"/>
      <c r="F28" s="141"/>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x14ac:dyDescent="0.25">
      <c r="A29" s="146" t="s">
        <v>139</v>
      </c>
      <c r="B29" s="147">
        <f>'WFH Other Claims'!E36</f>
        <v>0</v>
      </c>
      <c r="C29" s="141"/>
      <c r="D29" s="142"/>
      <c r="E29" s="141"/>
      <c r="F29" s="141"/>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x14ac:dyDescent="0.25">
      <c r="A30" s="146" t="s">
        <v>140</v>
      </c>
      <c r="B30" s="147">
        <f>'WFH Other Claims'!E37</f>
        <v>0</v>
      </c>
      <c r="C30" s="141"/>
      <c r="D30" s="142"/>
      <c r="E30" s="141"/>
      <c r="F30" s="141"/>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x14ac:dyDescent="0.25">
      <c r="A31" s="146" t="s">
        <v>141</v>
      </c>
      <c r="B31" s="147">
        <f>'WFH Other Claims'!E38</f>
        <v>0</v>
      </c>
      <c r="C31" s="141"/>
      <c r="D31" s="142"/>
      <c r="E31" s="141"/>
      <c r="F31" s="141"/>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x14ac:dyDescent="0.25">
      <c r="A32" s="146" t="s">
        <v>142</v>
      </c>
      <c r="B32" s="147">
        <f>'WFH Other Claims'!E39</f>
        <v>0</v>
      </c>
      <c r="C32" s="141"/>
      <c r="D32" s="142"/>
      <c r="E32" s="141"/>
      <c r="F32" s="141"/>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x14ac:dyDescent="0.25">
      <c r="A33" s="146" t="s">
        <v>143</v>
      </c>
      <c r="B33" s="147">
        <f>'WFH Other Claims'!E40</f>
        <v>0</v>
      </c>
      <c r="C33" s="141"/>
      <c r="D33" s="143"/>
      <c r="E33" s="141"/>
      <c r="F33" s="141"/>
      <c r="G33" s="45"/>
      <c r="H33" s="45"/>
      <c r="I33" s="45"/>
      <c r="J33" s="45"/>
      <c r="K33" s="45"/>
      <c r="L33" s="45"/>
      <c r="M33" s="45"/>
      <c r="N33" s="45"/>
      <c r="O33" s="45"/>
      <c r="P33" s="45"/>
      <c r="Q33" s="45"/>
      <c r="R33" s="45"/>
      <c r="S33" s="45"/>
      <c r="T33" s="45"/>
      <c r="U33" s="45"/>
      <c r="V33" s="45"/>
      <c r="W33" s="45"/>
      <c r="X33" s="45"/>
      <c r="Y33" s="45"/>
      <c r="Z33" s="45"/>
      <c r="AA33" s="45"/>
      <c r="AB33" s="45"/>
      <c r="AC33" s="45"/>
      <c r="AD33" s="45"/>
    </row>
    <row r="34" spans="1:30" x14ac:dyDescent="0.25">
      <c r="A34" s="143" t="s">
        <v>144</v>
      </c>
      <c r="B34" s="145">
        <f>SUM('WFH Other Claims'!E41:E48)</f>
        <v>0</v>
      </c>
      <c r="C34" s="141"/>
      <c r="D34" s="141"/>
      <c r="E34" s="141"/>
      <c r="F34" s="141"/>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x14ac:dyDescent="0.25">
      <c r="A35" s="141"/>
      <c r="B35" s="141"/>
      <c r="C35" s="141"/>
      <c r="D35" s="141"/>
      <c r="E35" s="141"/>
      <c r="F35" s="141"/>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x14ac:dyDescent="0.25">
      <c r="A36" s="144"/>
      <c r="B36" s="141"/>
      <c r="C36" s="141"/>
      <c r="D36" s="144"/>
      <c r="E36" s="141"/>
      <c r="F36" s="141"/>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x14ac:dyDescent="0.25">
      <c r="A37" s="142"/>
      <c r="B37" s="145"/>
      <c r="C37" s="141"/>
      <c r="D37" s="142"/>
      <c r="E37" s="145"/>
      <c r="F37" s="141"/>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x14ac:dyDescent="0.25">
      <c r="A38" s="142"/>
      <c r="B38" s="145"/>
      <c r="C38" s="141"/>
      <c r="D38" s="142"/>
      <c r="E38" s="145"/>
      <c r="F38" s="141"/>
      <c r="G38" s="45"/>
      <c r="H38" s="45"/>
      <c r="I38" s="45"/>
      <c r="J38" s="45"/>
      <c r="K38" s="45"/>
      <c r="L38" s="45"/>
      <c r="M38" s="45"/>
      <c r="N38" s="45"/>
      <c r="O38" s="45"/>
      <c r="P38" s="45"/>
      <c r="Q38" s="45"/>
      <c r="R38" s="45"/>
      <c r="S38" s="45"/>
      <c r="T38" s="45"/>
      <c r="U38" s="45"/>
      <c r="V38" s="45"/>
      <c r="W38" s="45"/>
      <c r="X38" s="45"/>
      <c r="Y38" s="45"/>
      <c r="Z38" s="45"/>
      <c r="AA38" s="45"/>
      <c r="AB38" s="45"/>
      <c r="AC38" s="45"/>
      <c r="AD38" s="45"/>
    </row>
    <row r="39" spans="1:30" x14ac:dyDescent="0.25">
      <c r="A39" s="142"/>
      <c r="B39" s="145"/>
      <c r="C39" s="141"/>
      <c r="D39" s="142"/>
      <c r="E39" s="145"/>
      <c r="F39" s="141"/>
      <c r="G39" s="45"/>
      <c r="H39" s="45"/>
      <c r="I39" s="45"/>
      <c r="J39" s="45"/>
      <c r="K39" s="45"/>
      <c r="L39" s="45"/>
      <c r="M39" s="45"/>
      <c r="N39" s="45"/>
      <c r="O39" s="45"/>
      <c r="P39" s="45"/>
      <c r="Q39" s="45"/>
      <c r="R39" s="45"/>
      <c r="S39" s="45"/>
      <c r="T39" s="45"/>
      <c r="U39" s="45"/>
      <c r="V39" s="45"/>
      <c r="W39" s="45"/>
      <c r="X39" s="45"/>
      <c r="Y39" s="45"/>
      <c r="Z39" s="45"/>
      <c r="AA39" s="45"/>
      <c r="AB39" s="45"/>
      <c r="AC39" s="45"/>
      <c r="AD39" s="45"/>
    </row>
    <row r="40" spans="1:30" x14ac:dyDescent="0.25">
      <c r="A40" s="142"/>
      <c r="B40" s="145"/>
      <c r="C40" s="141"/>
      <c r="D40" s="142"/>
      <c r="E40" s="145"/>
      <c r="F40" s="141"/>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x14ac:dyDescent="0.25">
      <c r="A41" s="142"/>
      <c r="B41" s="145"/>
      <c r="C41" s="141"/>
      <c r="D41" s="142"/>
      <c r="E41" s="145"/>
      <c r="F41" s="141"/>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x14ac:dyDescent="0.25">
      <c r="A42" s="141"/>
      <c r="B42" s="141"/>
      <c r="C42" s="141"/>
      <c r="D42" s="141"/>
      <c r="E42" s="141"/>
      <c r="F42" s="141"/>
      <c r="G42" s="45"/>
      <c r="H42" s="45"/>
      <c r="I42" s="45"/>
      <c r="J42" s="45"/>
      <c r="K42" s="45"/>
      <c r="L42" s="45"/>
      <c r="M42" s="45"/>
      <c r="N42" s="45"/>
      <c r="O42" s="45"/>
      <c r="P42" s="45"/>
      <c r="Q42" s="45"/>
      <c r="R42" s="45"/>
      <c r="S42" s="45"/>
      <c r="T42" s="45"/>
      <c r="U42" s="45"/>
      <c r="V42" s="45"/>
      <c r="W42" s="45"/>
      <c r="X42" s="45"/>
      <c r="Y42" s="45"/>
      <c r="Z42" s="45"/>
      <c r="AA42" s="45"/>
      <c r="AB42" s="45"/>
      <c r="AC42" s="45"/>
      <c r="AD42" s="45"/>
    </row>
    <row r="43" spans="1:30" x14ac:dyDescent="0.25">
      <c r="A43" s="144"/>
      <c r="B43" s="141"/>
      <c r="C43" s="141"/>
      <c r="D43" s="141"/>
      <c r="E43" s="141"/>
      <c r="F43" s="141"/>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1:30" x14ac:dyDescent="0.25">
      <c r="A44" s="142"/>
      <c r="B44" s="145"/>
      <c r="C44" s="141"/>
      <c r="D44" s="141"/>
      <c r="E44" s="141"/>
      <c r="F44" s="141"/>
      <c r="G44" s="45"/>
      <c r="H44" s="45"/>
      <c r="I44" s="45"/>
      <c r="J44" s="45"/>
      <c r="K44" s="45"/>
      <c r="L44" s="45"/>
      <c r="M44" s="45"/>
      <c r="N44" s="45"/>
      <c r="O44" s="45"/>
      <c r="P44" s="45"/>
      <c r="Q44" s="45"/>
      <c r="R44" s="45"/>
      <c r="S44" s="45"/>
      <c r="T44" s="45"/>
      <c r="U44" s="45"/>
      <c r="V44" s="45"/>
      <c r="W44" s="45"/>
      <c r="X44" s="45"/>
      <c r="Y44" s="45"/>
      <c r="Z44" s="45"/>
      <c r="AA44" s="45"/>
      <c r="AB44" s="45"/>
      <c r="AC44" s="45"/>
      <c r="AD44" s="45"/>
    </row>
    <row r="45" spans="1:30" x14ac:dyDescent="0.25">
      <c r="A45" s="142"/>
      <c r="B45" s="145"/>
      <c r="C45" s="141"/>
      <c r="D45" s="141"/>
      <c r="E45" s="141"/>
      <c r="F45" s="141"/>
      <c r="G45" s="45"/>
      <c r="H45" s="45"/>
      <c r="I45" s="45"/>
      <c r="J45" s="45"/>
      <c r="K45" s="45"/>
      <c r="L45" s="45"/>
      <c r="M45" s="45"/>
      <c r="N45" s="45"/>
      <c r="O45" s="45"/>
      <c r="P45" s="45"/>
      <c r="Q45" s="45"/>
      <c r="R45" s="45"/>
      <c r="S45" s="45"/>
      <c r="T45" s="45"/>
      <c r="U45" s="45"/>
      <c r="V45" s="45"/>
      <c r="W45" s="45"/>
      <c r="X45" s="45"/>
      <c r="Y45" s="45"/>
      <c r="Z45" s="45"/>
      <c r="AA45" s="45"/>
      <c r="AB45" s="45"/>
      <c r="AC45" s="45"/>
      <c r="AD45" s="45"/>
    </row>
    <row r="46" spans="1:30" x14ac:dyDescent="0.25">
      <c r="A46" s="142"/>
      <c r="B46" s="145"/>
      <c r="C46" s="141"/>
      <c r="D46" s="141"/>
      <c r="E46" s="141"/>
      <c r="F46" s="141"/>
      <c r="G46" s="45"/>
      <c r="H46" s="45"/>
      <c r="I46" s="45"/>
      <c r="J46" s="45"/>
      <c r="K46" s="45"/>
      <c r="L46" s="45"/>
      <c r="M46" s="45"/>
      <c r="N46" s="45"/>
      <c r="O46" s="45"/>
      <c r="P46" s="45"/>
      <c r="Q46" s="45"/>
      <c r="R46" s="45"/>
      <c r="S46" s="45"/>
      <c r="T46" s="45"/>
      <c r="U46" s="45"/>
      <c r="V46" s="45"/>
      <c r="W46" s="45"/>
      <c r="X46" s="45"/>
      <c r="Y46" s="45"/>
      <c r="Z46" s="45"/>
      <c r="AA46" s="45"/>
      <c r="AB46" s="45"/>
      <c r="AC46" s="45"/>
      <c r="AD46" s="45"/>
    </row>
    <row r="47" spans="1:30" x14ac:dyDescent="0.25">
      <c r="A47" s="142"/>
      <c r="B47" s="141"/>
      <c r="C47" s="141"/>
      <c r="D47" s="141"/>
      <c r="E47" s="141"/>
      <c r="F47" s="141"/>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x14ac:dyDescent="0.25">
      <c r="A48" s="142"/>
      <c r="B48" s="145"/>
      <c r="C48" s="141"/>
      <c r="D48" s="141"/>
      <c r="E48" s="141"/>
      <c r="F48" s="141"/>
      <c r="G48" s="45"/>
      <c r="H48" s="45"/>
      <c r="I48" s="45"/>
      <c r="J48" s="45"/>
      <c r="K48" s="45"/>
      <c r="L48" s="45"/>
      <c r="M48" s="45"/>
      <c r="N48" s="45"/>
      <c r="O48" s="45"/>
      <c r="P48" s="45"/>
      <c r="Q48" s="45"/>
      <c r="R48" s="45"/>
      <c r="S48" s="45"/>
      <c r="T48" s="45"/>
      <c r="U48" s="45"/>
      <c r="V48" s="45"/>
      <c r="W48" s="45"/>
      <c r="X48" s="45"/>
      <c r="Y48" s="45"/>
      <c r="Z48" s="45"/>
      <c r="AA48" s="45"/>
      <c r="AB48" s="45"/>
      <c r="AC48" s="45"/>
      <c r="AD48" s="45"/>
    </row>
    <row r="49" spans="1:30" x14ac:dyDescent="0.25">
      <c r="A49" s="142"/>
      <c r="B49" s="145"/>
      <c r="C49" s="141"/>
      <c r="D49" s="141"/>
      <c r="E49" s="141"/>
      <c r="F49" s="141"/>
      <c r="G49" s="45"/>
      <c r="H49" s="45"/>
      <c r="I49" s="45"/>
      <c r="J49" s="45"/>
      <c r="K49" s="45"/>
      <c r="L49" s="45"/>
      <c r="M49" s="45"/>
      <c r="N49" s="45"/>
      <c r="O49" s="45"/>
      <c r="P49" s="45"/>
      <c r="Q49" s="45"/>
      <c r="R49" s="45"/>
      <c r="S49" s="45"/>
      <c r="T49" s="45"/>
      <c r="U49" s="45"/>
      <c r="V49" s="45"/>
      <c r="W49" s="45"/>
      <c r="X49" s="45"/>
      <c r="Y49" s="45"/>
      <c r="Z49" s="45"/>
      <c r="AA49" s="45"/>
      <c r="AB49" s="45"/>
      <c r="AC49" s="45"/>
      <c r="AD49" s="45"/>
    </row>
    <row r="50" spans="1:30" x14ac:dyDescent="0.25">
      <c r="A50" s="142"/>
      <c r="B50" s="145"/>
      <c r="C50" s="141"/>
      <c r="D50" s="141"/>
      <c r="E50" s="141"/>
      <c r="F50" s="141"/>
      <c r="G50" s="45"/>
      <c r="H50" s="45"/>
      <c r="I50" s="45"/>
      <c r="J50" s="45"/>
      <c r="K50" s="45"/>
      <c r="L50" s="45"/>
      <c r="M50" s="45"/>
      <c r="N50" s="45"/>
      <c r="O50" s="45"/>
      <c r="P50" s="45"/>
      <c r="Q50" s="45"/>
      <c r="R50" s="45"/>
      <c r="S50" s="45"/>
      <c r="T50" s="45"/>
      <c r="U50" s="45"/>
      <c r="V50" s="45"/>
      <c r="W50" s="45"/>
      <c r="X50" s="45"/>
      <c r="Y50" s="45"/>
      <c r="Z50" s="45"/>
      <c r="AA50" s="45"/>
      <c r="AB50" s="45"/>
      <c r="AC50" s="45"/>
      <c r="AD50" s="45"/>
    </row>
    <row r="51" spans="1:30" x14ac:dyDescent="0.25">
      <c r="A51" s="146"/>
      <c r="B51" s="145"/>
      <c r="C51" s="141"/>
      <c r="D51" s="141"/>
      <c r="E51" s="141"/>
      <c r="F51" s="141"/>
      <c r="G51" s="45"/>
      <c r="H51" s="45"/>
      <c r="I51" s="45"/>
      <c r="J51" s="45"/>
      <c r="K51" s="45"/>
      <c r="L51" s="45"/>
      <c r="M51" s="45"/>
      <c r="N51" s="45"/>
      <c r="O51" s="45"/>
      <c r="P51" s="45"/>
      <c r="Q51" s="45"/>
      <c r="R51" s="45"/>
      <c r="S51" s="45"/>
      <c r="T51" s="45"/>
      <c r="U51" s="45"/>
      <c r="V51" s="45"/>
      <c r="W51" s="45"/>
      <c r="X51" s="45"/>
      <c r="Y51" s="45"/>
      <c r="Z51" s="45"/>
      <c r="AA51" s="45"/>
      <c r="AB51" s="45"/>
      <c r="AC51" s="45"/>
      <c r="AD51" s="45"/>
    </row>
    <row r="52" spans="1:30" x14ac:dyDescent="0.25">
      <c r="A52" s="146"/>
      <c r="B52" s="145"/>
      <c r="C52" s="141"/>
      <c r="D52" s="141"/>
      <c r="E52" s="141"/>
      <c r="F52" s="141"/>
      <c r="G52" s="45"/>
      <c r="H52" s="45"/>
      <c r="I52" s="45"/>
      <c r="J52" s="45"/>
      <c r="K52" s="45"/>
      <c r="L52" s="45"/>
      <c r="M52" s="45"/>
      <c r="N52" s="45"/>
      <c r="O52" s="45"/>
      <c r="P52" s="45"/>
      <c r="Q52" s="45"/>
      <c r="R52" s="45"/>
      <c r="S52" s="45"/>
      <c r="T52" s="45"/>
      <c r="U52" s="45"/>
      <c r="V52" s="45"/>
      <c r="W52" s="45"/>
      <c r="X52" s="45"/>
      <c r="Y52" s="45"/>
      <c r="Z52" s="45"/>
      <c r="AA52" s="45"/>
      <c r="AB52" s="45"/>
      <c r="AC52" s="45"/>
      <c r="AD52" s="45"/>
    </row>
    <row r="53" spans="1:30" x14ac:dyDescent="0.25">
      <c r="A53" s="146"/>
      <c r="B53" s="145"/>
      <c r="C53" s="141"/>
      <c r="D53" s="141"/>
      <c r="E53" s="141"/>
      <c r="F53" s="141"/>
      <c r="G53" s="45"/>
      <c r="H53" s="45"/>
      <c r="I53" s="45"/>
      <c r="J53" s="45"/>
      <c r="K53" s="45"/>
      <c r="L53" s="45"/>
      <c r="M53" s="45"/>
      <c r="N53" s="45"/>
      <c r="O53" s="45"/>
      <c r="P53" s="45"/>
      <c r="Q53" s="45"/>
      <c r="R53" s="45"/>
      <c r="S53" s="45"/>
      <c r="T53" s="45"/>
      <c r="U53" s="45"/>
      <c r="V53" s="45"/>
      <c r="W53" s="45"/>
      <c r="X53" s="45"/>
      <c r="Y53" s="45"/>
      <c r="Z53" s="45"/>
      <c r="AA53" s="45"/>
      <c r="AB53" s="45"/>
      <c r="AC53" s="45"/>
      <c r="AD53" s="45"/>
    </row>
    <row r="54" spans="1:30" x14ac:dyDescent="0.25">
      <c r="A54" s="146"/>
      <c r="B54" s="145"/>
      <c r="C54" s="141"/>
      <c r="D54" s="141"/>
      <c r="E54" s="141"/>
      <c r="F54" s="141"/>
      <c r="G54" s="45"/>
      <c r="H54" s="45"/>
      <c r="I54" s="45"/>
      <c r="J54" s="45"/>
      <c r="K54" s="45"/>
      <c r="L54" s="45"/>
      <c r="M54" s="45"/>
      <c r="N54" s="45"/>
      <c r="O54" s="45"/>
      <c r="P54" s="45"/>
      <c r="Q54" s="45"/>
      <c r="R54" s="45"/>
      <c r="S54" s="45"/>
      <c r="T54" s="45"/>
      <c r="U54" s="45"/>
      <c r="V54" s="45"/>
      <c r="W54" s="45"/>
      <c r="X54" s="45"/>
      <c r="Y54" s="45"/>
      <c r="Z54" s="45"/>
      <c r="AA54" s="45"/>
      <c r="AB54" s="45"/>
      <c r="AC54" s="45"/>
      <c r="AD54" s="45"/>
    </row>
    <row r="55" spans="1:30" x14ac:dyDescent="0.25">
      <c r="A55" s="146"/>
      <c r="B55" s="145"/>
      <c r="C55" s="141"/>
      <c r="D55" s="141"/>
      <c r="E55" s="141"/>
      <c r="F55" s="141"/>
      <c r="G55" s="45"/>
      <c r="H55" s="45"/>
      <c r="I55" s="45"/>
      <c r="J55" s="45"/>
      <c r="K55" s="45"/>
      <c r="L55" s="45"/>
      <c r="M55" s="45"/>
      <c r="N55" s="45"/>
      <c r="O55" s="45"/>
      <c r="P55" s="45"/>
      <c r="Q55" s="45"/>
      <c r="R55" s="45"/>
      <c r="S55" s="45"/>
      <c r="T55" s="45"/>
      <c r="U55" s="45"/>
      <c r="V55" s="45"/>
      <c r="W55" s="45"/>
      <c r="X55" s="45"/>
      <c r="Y55" s="45"/>
      <c r="Z55" s="45"/>
      <c r="AA55" s="45"/>
      <c r="AB55" s="45"/>
      <c r="AC55" s="45"/>
      <c r="AD55" s="45"/>
    </row>
    <row r="56" spans="1:30" x14ac:dyDescent="0.25">
      <c r="A56" s="146"/>
      <c r="B56" s="145"/>
      <c r="C56" s="141"/>
      <c r="D56" s="141"/>
      <c r="E56" s="141"/>
      <c r="F56" s="141"/>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x14ac:dyDescent="0.25">
      <c r="A57" s="146"/>
      <c r="B57" s="145"/>
      <c r="C57" s="141"/>
      <c r="D57" s="141"/>
      <c r="E57" s="141"/>
      <c r="F57" s="141"/>
      <c r="G57" s="45"/>
      <c r="H57" s="45"/>
      <c r="I57" s="45"/>
      <c r="J57" s="45"/>
      <c r="K57" s="45"/>
      <c r="L57" s="45"/>
      <c r="M57" s="45"/>
      <c r="N57" s="45"/>
      <c r="O57" s="45"/>
      <c r="P57" s="45"/>
      <c r="Q57" s="45"/>
      <c r="R57" s="45"/>
      <c r="S57" s="45"/>
      <c r="T57" s="45"/>
      <c r="U57" s="45"/>
      <c r="V57" s="45"/>
      <c r="W57" s="45"/>
      <c r="X57" s="45"/>
      <c r="Y57" s="45"/>
      <c r="Z57" s="45"/>
      <c r="AA57" s="45"/>
      <c r="AB57" s="45"/>
      <c r="AC57" s="45"/>
      <c r="AD57" s="45"/>
    </row>
    <row r="58" spans="1:30" x14ac:dyDescent="0.25">
      <c r="A58" s="146"/>
      <c r="B58" s="145"/>
      <c r="C58" s="141"/>
      <c r="D58" s="141"/>
      <c r="E58" s="141"/>
      <c r="F58" s="141"/>
      <c r="G58" s="45"/>
      <c r="H58" s="45"/>
      <c r="I58" s="45"/>
      <c r="J58" s="45"/>
      <c r="K58" s="45"/>
      <c r="L58" s="45"/>
      <c r="M58" s="45"/>
      <c r="N58" s="45"/>
      <c r="O58" s="45"/>
      <c r="P58" s="45"/>
      <c r="Q58" s="45"/>
      <c r="R58" s="45"/>
      <c r="S58" s="45"/>
      <c r="T58" s="45"/>
      <c r="U58" s="45"/>
      <c r="V58" s="45"/>
      <c r="W58" s="45"/>
      <c r="X58" s="45"/>
      <c r="Y58" s="45"/>
      <c r="Z58" s="45"/>
      <c r="AA58" s="45"/>
      <c r="AB58" s="45"/>
      <c r="AC58" s="45"/>
      <c r="AD58" s="45"/>
    </row>
    <row r="59" spans="1:30" x14ac:dyDescent="0.25">
      <c r="A59" s="146"/>
      <c r="B59" s="145"/>
      <c r="C59" s="141"/>
      <c r="D59" s="141"/>
      <c r="E59" s="141"/>
      <c r="F59" s="141"/>
      <c r="G59" s="45"/>
      <c r="H59" s="45"/>
      <c r="I59" s="45"/>
      <c r="J59" s="45"/>
      <c r="K59" s="45"/>
      <c r="L59" s="45"/>
      <c r="M59" s="45"/>
      <c r="N59" s="45"/>
      <c r="O59" s="45"/>
      <c r="P59" s="45"/>
      <c r="Q59" s="45"/>
      <c r="R59" s="45"/>
      <c r="S59" s="45"/>
      <c r="T59" s="45"/>
      <c r="U59" s="45"/>
      <c r="V59" s="45"/>
      <c r="W59" s="45"/>
      <c r="X59" s="45"/>
      <c r="Y59" s="45"/>
      <c r="Z59" s="45"/>
      <c r="AA59" s="45"/>
      <c r="AB59" s="45"/>
      <c r="AC59" s="45"/>
      <c r="AD59" s="45"/>
    </row>
    <row r="60" spans="1:30" x14ac:dyDescent="0.25">
      <c r="A60" s="146"/>
      <c r="B60" s="145"/>
      <c r="C60" s="141"/>
      <c r="D60" s="141"/>
      <c r="E60" s="141"/>
      <c r="F60" s="141"/>
      <c r="G60" s="45"/>
      <c r="H60" s="45"/>
      <c r="I60" s="45"/>
      <c r="J60" s="45"/>
      <c r="K60" s="45"/>
      <c r="L60" s="45"/>
      <c r="M60" s="45"/>
      <c r="N60" s="45"/>
      <c r="O60" s="45"/>
      <c r="P60" s="45"/>
      <c r="Q60" s="45"/>
      <c r="R60" s="45"/>
      <c r="S60" s="45"/>
      <c r="T60" s="45"/>
      <c r="U60" s="45"/>
      <c r="V60" s="45"/>
      <c r="W60" s="45"/>
      <c r="X60" s="45"/>
      <c r="Y60" s="45"/>
      <c r="Z60" s="45"/>
      <c r="AA60" s="45"/>
      <c r="AB60" s="45"/>
      <c r="AC60" s="45"/>
      <c r="AD60" s="45"/>
    </row>
    <row r="61" spans="1:30" x14ac:dyDescent="0.25">
      <c r="A61" s="146"/>
      <c r="B61" s="145"/>
      <c r="C61" s="141"/>
      <c r="D61" s="141"/>
      <c r="E61" s="141"/>
      <c r="F61" s="141"/>
      <c r="G61" s="45"/>
      <c r="H61" s="45"/>
      <c r="I61" s="45"/>
      <c r="J61" s="45"/>
      <c r="K61" s="45"/>
      <c r="L61" s="45"/>
      <c r="M61" s="45"/>
      <c r="N61" s="45"/>
      <c r="O61" s="45"/>
      <c r="P61" s="45"/>
      <c r="Q61" s="45"/>
      <c r="R61" s="45"/>
      <c r="S61" s="45"/>
      <c r="T61" s="45"/>
      <c r="U61" s="45"/>
      <c r="V61" s="45"/>
      <c r="W61" s="45"/>
      <c r="X61" s="45"/>
      <c r="Y61" s="45"/>
      <c r="Z61" s="45"/>
      <c r="AA61" s="45"/>
      <c r="AB61" s="45"/>
      <c r="AC61" s="45"/>
      <c r="AD61" s="45"/>
    </row>
    <row r="62" spans="1:30" x14ac:dyDescent="0.25">
      <c r="A62" s="146"/>
      <c r="B62" s="145"/>
      <c r="C62" s="141"/>
      <c r="D62" s="141"/>
      <c r="E62" s="141"/>
      <c r="F62" s="141"/>
      <c r="G62" s="45"/>
      <c r="H62" s="45"/>
      <c r="I62" s="45"/>
      <c r="J62" s="45"/>
      <c r="K62" s="45"/>
      <c r="L62" s="45"/>
      <c r="M62" s="45"/>
      <c r="N62" s="45"/>
      <c r="O62" s="45"/>
      <c r="P62" s="45"/>
      <c r="Q62" s="45"/>
      <c r="R62" s="45"/>
      <c r="S62" s="45"/>
      <c r="T62" s="45"/>
      <c r="U62" s="45"/>
      <c r="V62" s="45"/>
      <c r="W62" s="45"/>
      <c r="X62" s="45"/>
      <c r="Y62" s="45"/>
      <c r="Z62" s="45"/>
      <c r="AA62" s="45"/>
      <c r="AB62" s="45"/>
      <c r="AC62" s="45"/>
      <c r="AD62" s="45"/>
    </row>
    <row r="63" spans="1:30" x14ac:dyDescent="0.25">
      <c r="A63" s="143"/>
      <c r="B63" s="52"/>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row>
    <row r="64" spans="1:30"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row>
    <row r="65" spans="1:30"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1:30"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1:30"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row>
    <row r="68" spans="1:30"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row>
    <row r="69" spans="1:30"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1:30"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1:30"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row>
    <row r="72" spans="1:30"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row>
    <row r="73" spans="1:30"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row>
  </sheetData>
  <sheetProtection algorithmName="SHA-512" hashValue="6KiqR0h/Un8I3ILNCKqhftVsl9wZmKa/Y6wj472+vFAOqGmGqgJ8lZi64UKOX/DwB/DPzNFEqFB+nLFqJAfrCw==" saltValue="YnbXzjpHYVFmpstjKIfR7g==" spinCount="100000" sheet="1" objects="1" scenarios="1" selectLockedCells="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WFH Simple</vt:lpstr>
      <vt:lpstr>WFH Actual Cost</vt:lpstr>
      <vt:lpstr>WFH Other Claims</vt:lpstr>
      <vt:lpstr>Summary</vt:lpstr>
      <vt:lpstr>'WFH Actual Cost'!Print_Area</vt:lpstr>
      <vt:lpstr>'WFH Other Claims'!Print_Area</vt:lpstr>
      <vt:lpstr>'WFH Simple'!Print_Area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Tristan Briers</dc:creator>
  <cp:lastModifiedBy>Tristan Briers</cp:lastModifiedBy>
  <cp:lastPrinted>2023-09-29T06:50:45Z</cp:lastPrinted>
  <dcterms:created xsi:type="dcterms:W3CDTF">2023-09-14T00:34:26Z</dcterms:created>
  <dcterms:modified xsi:type="dcterms:W3CDTF">2026-07-15T23:37:22Z</dcterms:modified>
</cp:coreProperties>
</file>